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120" windowWidth="20730" windowHeight="11640" tabRatio="824"/>
  </bookViews>
  <sheets>
    <sheet name=" U12 G " sheetId="41" r:id="rId1"/>
    <sheet name="U12 F  " sheetId="42" r:id="rId2"/>
    <sheet name="U10 G" sheetId="37" r:id="rId3"/>
    <sheet name="U10 F" sheetId="38" r:id="rId4"/>
    <sheet name="U8 G et F" sheetId="47" r:id="rId5"/>
    <sheet name="Calculs Pts Clubs" sheetId="43" r:id="rId6"/>
    <sheet name="Classement Clubs" sheetId="44" r:id="rId7"/>
    <sheet name="BILAN" sheetId="40" r:id="rId8"/>
    <sheet name="G &amp; F" sheetId="45" r:id="rId9"/>
    <sheet name="Points attribués" sheetId="9" r:id="rId10"/>
  </sheets>
  <definedNames>
    <definedName name="_xlnm.Print_Area" localSheetId="0">' U12 G '!$A$8:$H$9</definedName>
    <definedName name="_xlnm.Print_Area" localSheetId="6">'Classement Clubs'!$A$8:$C$16</definedName>
    <definedName name="_xlnm.Print_Area" localSheetId="3">'U10 F'!$A$8:$H$10</definedName>
    <definedName name="_xlnm.Print_Area" localSheetId="2">'U10 G'!$A$8:$H$11</definedName>
    <definedName name="_xlnm.Print_Area" localSheetId="1">'U12 F  '!$A$8:$H$13</definedName>
    <definedName name="_xlnm.Print_Area" localSheetId="4">'U8 G et F'!$A$8:$H$10</definedName>
  </definedNames>
  <calcPr calcId="125725"/>
</workbook>
</file>

<file path=xl/calcChain.xml><?xml version="1.0" encoding="utf-8"?>
<calcChain xmlns="http://schemas.openxmlformats.org/spreadsheetml/2006/main">
  <c r="I22" i="41"/>
  <c r="I17"/>
  <c r="I15"/>
  <c r="I18"/>
  <c r="I19"/>
  <c r="I23"/>
  <c r="I20"/>
  <c r="I24"/>
  <c r="I25"/>
  <c r="I26"/>
  <c r="I31"/>
  <c r="I32"/>
  <c r="I27"/>
  <c r="I29"/>
  <c r="I28"/>
  <c r="I30"/>
  <c r="I35"/>
  <c r="I34"/>
  <c r="I33"/>
  <c r="I36"/>
  <c r="I37"/>
  <c r="I38"/>
  <c r="I39"/>
  <c r="I11"/>
  <c r="I14"/>
  <c r="I16"/>
  <c r="I21"/>
  <c r="I13"/>
  <c r="I10"/>
  <c r="I12"/>
  <c r="Y75" i="43"/>
  <c r="Y72"/>
  <c r="Y64"/>
  <c r="Y62"/>
  <c r="Y58"/>
  <c r="Y56"/>
  <c r="Y49"/>
  <c r="Y45"/>
  <c r="Y42"/>
  <c r="Y40"/>
  <c r="I13" i="38"/>
  <c r="I18"/>
  <c r="I10"/>
  <c r="I15"/>
  <c r="I14"/>
  <c r="I12"/>
  <c r="I17"/>
  <c r="I16"/>
  <c r="I11"/>
  <c r="I35" i="37"/>
  <c r="I32"/>
  <c r="I28"/>
  <c r="I17"/>
  <c r="I16"/>
  <c r="I27"/>
  <c r="I29"/>
  <c r="I36"/>
  <c r="I11"/>
  <c r="I34"/>
  <c r="I14"/>
  <c r="I20"/>
  <c r="I18"/>
  <c r="I24"/>
  <c r="I23"/>
  <c r="I33"/>
  <c r="I26"/>
  <c r="I30"/>
  <c r="I31"/>
  <c r="I10"/>
  <c r="I25"/>
  <c r="I13"/>
  <c r="I15"/>
  <c r="I19"/>
  <c r="I22"/>
  <c r="I21"/>
  <c r="I12"/>
  <c r="I16" i="42"/>
  <c r="I27"/>
  <c r="I23"/>
  <c r="I11"/>
  <c r="I15"/>
  <c r="I28"/>
  <c r="I30"/>
  <c r="I17"/>
  <c r="I29"/>
  <c r="I13"/>
  <c r="I10"/>
  <c r="I19"/>
  <c r="I12"/>
  <c r="I14"/>
  <c r="I18"/>
  <c r="I22"/>
  <c r="I21"/>
  <c r="I25"/>
  <c r="I26"/>
  <c r="I24"/>
  <c r="I20"/>
  <c r="BG13" i="38"/>
  <c r="BG15"/>
  <c r="BG16"/>
  <c r="BG25" i="42"/>
  <c r="BG21"/>
  <c r="BG14"/>
  <c r="BG10"/>
  <c r="BG19"/>
  <c r="BG22"/>
  <c r="BG13"/>
  <c r="BG26"/>
  <c r="BG24"/>
  <c r="BG12"/>
  <c r="BG18"/>
  <c r="AW13" i="37"/>
  <c r="AW10"/>
  <c r="AW15"/>
  <c r="AW25"/>
  <c r="AW22"/>
  <c r="AW21"/>
  <c r="AW19"/>
  <c r="AW28" i="41"/>
  <c r="AW29"/>
  <c r="AW27"/>
  <c r="AW19"/>
  <c r="AW17"/>
  <c r="AW34"/>
  <c r="AW11"/>
  <c r="AW16"/>
  <c r="AW36"/>
  <c r="AW20"/>
  <c r="AW10"/>
  <c r="AW30"/>
  <c r="AW18"/>
  <c r="AW33"/>
  <c r="AW15"/>
  <c r="AW37"/>
  <c r="D11" i="44"/>
  <c r="D12"/>
  <c r="D13"/>
  <c r="D14"/>
  <c r="D15"/>
  <c r="D16"/>
  <c r="D17"/>
  <c r="D18"/>
  <c r="D21"/>
  <c r="D20"/>
  <c r="D19"/>
  <c r="D22"/>
  <c r="D23"/>
  <c r="D26"/>
  <c r="D27"/>
  <c r="D25"/>
  <c r="D24"/>
  <c r="D28"/>
  <c r="D29"/>
  <c r="D31"/>
  <c r="D30"/>
  <c r="D32"/>
  <c r="D34"/>
  <c r="D33"/>
  <c r="D35"/>
  <c r="D36"/>
  <c r="D38"/>
  <c r="D39"/>
  <c r="D40"/>
  <c r="D42"/>
  <c r="D43"/>
  <c r="D37"/>
  <c r="D41"/>
  <c r="D10"/>
  <c r="Y37" i="43"/>
  <c r="Y33"/>
  <c r="Y29"/>
  <c r="Y27"/>
  <c r="Y24"/>
  <c r="Y14"/>
  <c r="Y9"/>
  <c r="I10" i="47"/>
  <c r="I11"/>
  <c r="I12"/>
  <c r="AP10"/>
  <c r="AP12"/>
  <c r="AZ11" i="38"/>
  <c r="AZ12"/>
  <c r="AZ14"/>
  <c r="AZ17"/>
  <c r="AZ10"/>
  <c r="AZ11" i="42"/>
  <c r="AZ15"/>
  <c r="AZ16"/>
  <c r="AZ20"/>
  <c r="AZ23"/>
  <c r="AZ27"/>
  <c r="AZ28"/>
  <c r="AZ29"/>
  <c r="AP27" i="37"/>
  <c r="AP29"/>
  <c r="AP11"/>
  <c r="AP12"/>
  <c r="AP14"/>
  <c r="AP16"/>
  <c r="AP17"/>
  <c r="AP18"/>
  <c r="AP20"/>
  <c r="AP24"/>
  <c r="AP23"/>
  <c r="AP25" i="41"/>
  <c r="AP29"/>
  <c r="AP13"/>
  <c r="AP26"/>
  <c r="AP31"/>
  <c r="AP12"/>
  <c r="AP22"/>
  <c r="AP23"/>
  <c r="AP21"/>
  <c r="AP32"/>
  <c r="P8" i="43"/>
  <c r="V34"/>
  <c r="V30"/>
  <c r="V28"/>
  <c r="V26"/>
  <c r="V21"/>
  <c r="V19"/>
  <c r="V16"/>
  <c r="V12"/>
  <c r="V7"/>
  <c r="V4"/>
  <c r="AI25" i="41"/>
  <c r="AI13"/>
  <c r="AI17"/>
  <c r="AI11"/>
  <c r="AI16"/>
  <c r="AI26"/>
  <c r="AI10"/>
  <c r="AI18"/>
  <c r="AI23"/>
  <c r="AI21"/>
  <c r="AI10" i="47"/>
  <c r="AI12" i="37"/>
  <c r="AI11"/>
  <c r="AI14"/>
  <c r="AI13"/>
  <c r="AI15"/>
  <c r="AI17"/>
  <c r="AI18"/>
  <c r="AI20"/>
  <c r="AI24"/>
  <c r="AI26"/>
  <c r="AI28"/>
  <c r="AI31"/>
  <c r="AI10"/>
  <c r="AS13" i="38"/>
  <c r="AS18"/>
  <c r="AS10"/>
  <c r="AS15"/>
  <c r="AS14"/>
  <c r="AS12"/>
  <c r="AS17"/>
  <c r="AS16"/>
  <c r="AS11"/>
  <c r="AS20" i="42"/>
  <c r="AS21"/>
  <c r="AS14"/>
  <c r="AS10"/>
  <c r="AS19"/>
  <c r="AS16"/>
  <c r="AS23"/>
  <c r="AS15"/>
  <c r="AS13"/>
  <c r="AS28"/>
  <c r="AS12"/>
  <c r="AS18"/>
  <c r="P32" i="43"/>
  <c r="C42" i="45"/>
  <c r="D42"/>
  <c r="E42"/>
  <c r="F42"/>
  <c r="G42"/>
  <c r="H42"/>
  <c r="B42"/>
  <c r="H40"/>
  <c r="S57" i="43"/>
  <c r="S53"/>
  <c r="S51"/>
  <c r="S43"/>
  <c r="S36"/>
  <c r="S30"/>
  <c r="S26"/>
  <c r="S21"/>
  <c r="S15"/>
  <c r="S12"/>
  <c r="S10"/>
  <c r="S6"/>
  <c r="S4"/>
  <c r="P61"/>
  <c r="P56"/>
  <c r="P48"/>
  <c r="P46"/>
  <c r="P40"/>
  <c r="P38"/>
  <c r="P34"/>
  <c r="P22"/>
  <c r="P17"/>
  <c r="P11"/>
  <c r="P6"/>
  <c r="P4"/>
  <c r="M24"/>
  <c r="M19"/>
  <c r="M11"/>
  <c r="M5"/>
  <c r="H8" i="45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G18" i="38"/>
  <c r="G17"/>
  <c r="G25" i="42"/>
  <c r="J18" i="43"/>
  <c r="J13"/>
  <c r="J8"/>
  <c r="J4"/>
  <c r="G16" i="38"/>
  <c r="G26" i="42"/>
  <c r="G30"/>
  <c r="G46" i="43"/>
  <c r="G44"/>
  <c r="G36"/>
  <c r="G31"/>
  <c r="G28"/>
  <c r="G25"/>
  <c r="G22"/>
  <c r="G20"/>
  <c r="G14"/>
  <c r="G10"/>
  <c r="G8"/>
  <c r="G4"/>
  <c r="G10" i="47"/>
  <c r="G11"/>
  <c r="G12"/>
  <c r="G14" i="38"/>
  <c r="G12"/>
  <c r="G10"/>
  <c r="G15"/>
  <c r="G13"/>
  <c r="G11"/>
  <c r="G13" i="37"/>
  <c r="G17"/>
  <c r="G12"/>
  <c r="G14"/>
  <c r="G11"/>
  <c r="G16"/>
  <c r="G15"/>
  <c r="G21"/>
  <c r="G22"/>
  <c r="G20"/>
  <c r="G23"/>
  <c r="G27"/>
  <c r="G24"/>
  <c r="G33"/>
  <c r="G19"/>
  <c r="G18"/>
  <c r="G34"/>
  <c r="G26"/>
  <c r="G30"/>
  <c r="G25"/>
  <c r="G28"/>
  <c r="G31"/>
  <c r="G35"/>
  <c r="G32"/>
  <c r="G36"/>
  <c r="G29"/>
  <c r="G10"/>
  <c r="G10" i="42"/>
  <c r="G11"/>
  <c r="G17"/>
  <c r="G15"/>
  <c r="G16"/>
  <c r="G18"/>
  <c r="G19"/>
  <c r="G14"/>
  <c r="G21"/>
  <c r="G13"/>
  <c r="G23"/>
  <c r="G20"/>
  <c r="G27"/>
  <c r="G24"/>
  <c r="G28"/>
  <c r="G22"/>
  <c r="G29"/>
  <c r="G12"/>
  <c r="G12" i="41"/>
  <c r="G20"/>
  <c r="G22"/>
  <c r="G24"/>
  <c r="G11"/>
  <c r="G28"/>
  <c r="G16"/>
  <c r="G13"/>
  <c r="G15"/>
  <c r="G21"/>
  <c r="G32"/>
  <c r="G25"/>
  <c r="G29"/>
  <c r="G35"/>
  <c r="G27"/>
  <c r="G19"/>
  <c r="G38"/>
  <c r="G39"/>
  <c r="G17"/>
  <c r="G34"/>
  <c r="G26"/>
  <c r="G36"/>
  <c r="G31"/>
  <c r="G10"/>
  <c r="G30"/>
  <c r="G18"/>
  <c r="G33"/>
  <c r="G37"/>
  <c r="G23"/>
  <c r="G14"/>
  <c r="R13" i="42"/>
  <c r="R11"/>
  <c r="R17"/>
  <c r="R10"/>
  <c r="R15"/>
  <c r="R16"/>
  <c r="R14"/>
  <c r="R18"/>
  <c r="R21"/>
  <c r="R23"/>
  <c r="R24"/>
  <c r="R12" i="47"/>
  <c r="R11"/>
  <c r="R10"/>
  <c r="R10" i="38"/>
  <c r="R13"/>
  <c r="R14"/>
  <c r="R11"/>
  <c r="R19" i="42"/>
  <c r="R12"/>
  <c r="R17" i="37"/>
  <c r="R12"/>
  <c r="R21"/>
  <c r="R25"/>
  <c r="R19"/>
  <c r="R14"/>
  <c r="R32"/>
  <c r="R16"/>
  <c r="R22"/>
  <c r="R31"/>
  <c r="R15"/>
  <c r="R20" i="41"/>
  <c r="R12"/>
  <c r="R22"/>
  <c r="R24"/>
  <c r="R16"/>
  <c r="R28"/>
  <c r="R15"/>
  <c r="R21"/>
  <c r="R13"/>
  <c r="R11"/>
  <c r="R14"/>
  <c r="R10" i="37"/>
  <c r="R13"/>
  <c r="H7" i="45"/>
  <c r="H6"/>
  <c r="AE10" i="40"/>
  <c r="AC10"/>
  <c r="X10"/>
  <c r="D10"/>
  <c r="I10"/>
  <c r="N10"/>
  <c r="S10"/>
  <c r="D64" i="43"/>
  <c r="D55"/>
  <c r="D51"/>
  <c r="D45"/>
  <c r="D43"/>
  <c r="D37"/>
  <c r="D32"/>
  <c r="D29"/>
  <c r="D17"/>
  <c r="D13"/>
  <c r="D10"/>
  <c r="D4"/>
  <c r="B10" i="40"/>
  <c r="AE9"/>
  <c r="N9"/>
  <c r="S9"/>
  <c r="I9"/>
  <c r="D9"/>
  <c r="AC9"/>
  <c r="B9"/>
  <c r="AD5"/>
  <c r="AC5"/>
  <c r="B5"/>
  <c r="AD4"/>
  <c r="AC4"/>
  <c r="B4"/>
  <c r="AD3"/>
  <c r="AC3"/>
  <c r="B3"/>
</calcChain>
</file>

<file path=xl/sharedStrings.xml><?xml version="1.0" encoding="utf-8"?>
<sst xmlns="http://schemas.openxmlformats.org/spreadsheetml/2006/main" count="1646" uniqueCount="288">
  <si>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</si>
  <si>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</si>
  <si>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</si>
  <si>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</si>
  <si>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</si>
  <si>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</si>
  <si>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</si>
  <si>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</si>
  <si>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</si>
  <si>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Année</t>
  </si>
  <si>
    <t>Idx J</t>
  </si>
  <si>
    <t>1ère année</t>
  </si>
  <si>
    <t>Pdl</t>
  </si>
  <si>
    <t>Ile d'Or</t>
  </si>
  <si>
    <t>Baden</t>
  </si>
  <si>
    <t>Freslonnière</t>
  </si>
  <si>
    <t>Guérande</t>
  </si>
  <si>
    <t>Lanniron Quimper</t>
  </si>
  <si>
    <t xml:space="preserve">Points </t>
  </si>
  <si>
    <t>TOTAL</t>
  </si>
  <si>
    <t>Nb</t>
  </si>
  <si>
    <t>1ère an</t>
  </si>
  <si>
    <t>U12 Garçons</t>
  </si>
  <si>
    <t>U12 Filles</t>
  </si>
  <si>
    <t>U10 Garçons 1ère S</t>
  </si>
  <si>
    <t>U10 Filles</t>
  </si>
  <si>
    <t>Savenay</t>
  </si>
  <si>
    <t>U10 Garçons 2ème S</t>
  </si>
  <si>
    <t>Baugé</t>
  </si>
  <si>
    <t>Cap Malo</t>
  </si>
  <si>
    <t>Anjou</t>
  </si>
  <si>
    <t>Cicé Blossac</t>
  </si>
  <si>
    <t>18 trous ou 2x18 trous                                   G et F</t>
  </si>
  <si>
    <t>9 trous ou 2x9 et journée fille                                       G et F</t>
  </si>
  <si>
    <t>ATTRIBUTION DES POINTS en FINALE X2</t>
  </si>
  <si>
    <t>CLUBS</t>
  </si>
  <si>
    <t xml:space="preserve">U10 GARCONS </t>
  </si>
  <si>
    <t>Clubs</t>
  </si>
  <si>
    <t xml:space="preserve">Score 
</t>
  </si>
  <si>
    <t>RENNES ST JACQUES</t>
  </si>
  <si>
    <t>GUERANDE</t>
  </si>
  <si>
    <t>LANNIRON QUIMPER</t>
  </si>
  <si>
    <t>FRESLONNIERE</t>
  </si>
  <si>
    <t>LE MANS</t>
  </si>
  <si>
    <t>BAUGE</t>
  </si>
  <si>
    <t>ILE D'OR</t>
  </si>
  <si>
    <t>ST LAURENT</t>
  </si>
  <si>
    <t>CHENU Gabriel</t>
  </si>
  <si>
    <t>CRAND Lino</t>
  </si>
  <si>
    <t>LARVOR Télo</t>
  </si>
  <si>
    <t>PELTIER Edouard</t>
  </si>
  <si>
    <t>RIVOALLAND Merlin</t>
  </si>
  <si>
    <t>RODE Alan</t>
  </si>
  <si>
    <t>VASSEUR Ewen</t>
  </si>
  <si>
    <t>CHOLET</t>
  </si>
  <si>
    <t>NANTES VIGNEUX</t>
  </si>
  <si>
    <t>CICE BLOSSAC</t>
  </si>
  <si>
    <t>LA DOMANGERE</t>
  </si>
  <si>
    <t>SAVENAY</t>
  </si>
  <si>
    <t>SABLES D'OLONNE</t>
  </si>
  <si>
    <t>CARHAIX</t>
  </si>
  <si>
    <t>BOISGELIN</t>
  </si>
  <si>
    <t>ST MALO</t>
  </si>
  <si>
    <t>FOURNIER CORNET Léonie</t>
  </si>
  <si>
    <t>LASIERRA Eline</t>
  </si>
  <si>
    <t>LE BOURHIS Violette</t>
  </si>
  <si>
    <t>SANTUNE Clemence</t>
  </si>
  <si>
    <t>VILLAIN Charlize</t>
  </si>
  <si>
    <t>LAVAL</t>
  </si>
  <si>
    <t>L'ODET</t>
  </si>
  <si>
    <t>BLANC Auguste</t>
  </si>
  <si>
    <t>CHEVALIER Lucas</t>
  </si>
  <si>
    <t>FOUILLET Arthur</t>
  </si>
  <si>
    <t>LE SOLLIEC Maël</t>
  </si>
  <si>
    <t>MAILLET Eloan</t>
  </si>
  <si>
    <t>BAVARDAY Ruben</t>
  </si>
  <si>
    <t>COURSAULT Baptiste</t>
  </si>
  <si>
    <t>JOHNSTON Louis</t>
  </si>
  <si>
    <t>PRODHOMME Clément</t>
  </si>
  <si>
    <t>THIERRY-TERLAIN Bubba</t>
  </si>
  <si>
    <t>LE GALL Ange</t>
  </si>
  <si>
    <t>LE GALL Charlie</t>
  </si>
  <si>
    <t>TOSATTO Gabin</t>
  </si>
  <si>
    <t>ANJOU</t>
  </si>
  <si>
    <t>CAP MALO</t>
  </si>
  <si>
    <t>DAVY Zoé</t>
  </si>
  <si>
    <t>FOUCHE Charlotte</t>
  </si>
  <si>
    <t>HUMBERT Moira</t>
  </si>
  <si>
    <t>MARTY-MAHE Eloïse</t>
  </si>
  <si>
    <t>PORNIC</t>
  </si>
  <si>
    <t>BADEN</t>
  </si>
  <si>
    <t>MILAN Scarlett</t>
  </si>
  <si>
    <t>DUVAL Louis</t>
  </si>
  <si>
    <t>LUCAS Noa</t>
  </si>
  <si>
    <t>U10 Garçons</t>
  </si>
  <si>
    <t>Breizh</t>
  </si>
  <si>
    <t>NOM - Prénom</t>
  </si>
  <si>
    <t>GUIVARC'H Clémentine</t>
  </si>
  <si>
    <t>Carhaix</t>
  </si>
  <si>
    <t>Cholet</t>
  </si>
  <si>
    <t>Laval</t>
  </si>
  <si>
    <t>Le Mans</t>
  </si>
  <si>
    <t>Pornic</t>
  </si>
  <si>
    <t>Rennes St Jacques</t>
  </si>
  <si>
    <t>Boisgelin</t>
  </si>
  <si>
    <t>St Malo</t>
  </si>
  <si>
    <t>St Laurent</t>
  </si>
  <si>
    <t>Sables d'Olonne</t>
  </si>
  <si>
    <t>Les Ormes</t>
  </si>
  <si>
    <t>U12 G</t>
  </si>
  <si>
    <t>U12 F</t>
  </si>
  <si>
    <t xml:space="preserve">U10 G </t>
  </si>
  <si>
    <t>U10 F</t>
  </si>
  <si>
    <t>La Domangère</t>
  </si>
  <si>
    <t>Nantes Vigneux</t>
  </si>
  <si>
    <t>L'Odet</t>
  </si>
  <si>
    <t>DELORME Nathan</t>
  </si>
  <si>
    <t>CHAMBREUIL Ilian</t>
  </si>
  <si>
    <t>GUILLE Marceau</t>
  </si>
  <si>
    <t>ST BRIEUC</t>
  </si>
  <si>
    <t>MONDAUT Violette</t>
  </si>
  <si>
    <t>SCORE</t>
  </si>
  <si>
    <t>LES ORMES - 18 T</t>
  </si>
  <si>
    <t>G1</t>
  </si>
  <si>
    <t>CHOCHOIS Valentin</t>
  </si>
  <si>
    <t>ASSBAI Safaa</t>
  </si>
  <si>
    <t>St Samson</t>
  </si>
  <si>
    <t>Participants</t>
  </si>
  <si>
    <t>ANGERS</t>
  </si>
  <si>
    <t>Angers</t>
  </si>
  <si>
    <t>POILLERAT Harry</t>
  </si>
  <si>
    <t>MOUALLEM Arthur</t>
  </si>
  <si>
    <t>PREVET Léo</t>
  </si>
  <si>
    <t>BAVARDAY Isaac</t>
  </si>
  <si>
    <t>Idx 01/01</t>
  </si>
  <si>
    <r>
      <t xml:space="preserve">11/02/24 - </t>
    </r>
    <r>
      <rPr>
        <b/>
        <sz val="11"/>
        <color theme="1"/>
        <rFont val="Calibri"/>
        <family val="2"/>
        <scheme val="minor"/>
      </rPr>
      <t>G1</t>
    </r>
  </si>
  <si>
    <t>2012-2013</t>
  </si>
  <si>
    <t>HAMANN Etienne</t>
  </si>
  <si>
    <t>BESNOUX Mahé</t>
  </si>
  <si>
    <t>PIERRE Marceau</t>
  </si>
  <si>
    <t>LOUSSOUARN Agathe</t>
  </si>
  <si>
    <t>ST SAMSON</t>
  </si>
  <si>
    <t>CHABOT Anne-Constance</t>
  </si>
  <si>
    <t>OULHEN Clémence</t>
  </si>
  <si>
    <t>BREST ABERS</t>
  </si>
  <si>
    <t>LE GALL Inès</t>
  </si>
  <si>
    <t>2014 et &gt;</t>
  </si>
  <si>
    <t>LES ORMES</t>
  </si>
  <si>
    <t>LUCAS Lola</t>
  </si>
  <si>
    <t>SALADIN Hina</t>
  </si>
  <si>
    <t>PREVET Sacha</t>
  </si>
  <si>
    <t>OULHEN Marc</t>
  </si>
  <si>
    <t>QUERE Malo</t>
  </si>
  <si>
    <t>PREVET Maé</t>
  </si>
  <si>
    <t>OULHEN Paul</t>
  </si>
  <si>
    <t>2016 et &gt;</t>
  </si>
  <si>
    <t>LES ORMES - 9 T</t>
  </si>
  <si>
    <t>U8 Mixte</t>
  </si>
  <si>
    <t>U8 MXTE</t>
  </si>
  <si>
    <t>SABELLA Léon</t>
  </si>
  <si>
    <t>LE MEUR Lucien</t>
  </si>
  <si>
    <t>RESMOND Axel</t>
  </si>
  <si>
    <t>CHARBONNIER Victor</t>
  </si>
  <si>
    <t>BOUNET Raphaël</t>
  </si>
  <si>
    <t>FLOC'H Léo-Paul</t>
  </si>
  <si>
    <t>FOR</t>
  </si>
  <si>
    <t>ABJ</t>
  </si>
  <si>
    <t>GIRAULT Paul</t>
  </si>
  <si>
    <t>ST GREGOIRE</t>
  </si>
  <si>
    <t>VAL QUEVEN</t>
  </si>
  <si>
    <t>Breizh 2</t>
  </si>
  <si>
    <t>11/02/24</t>
  </si>
  <si>
    <t>Pdl 1</t>
  </si>
  <si>
    <t>Brest Abers</t>
  </si>
  <si>
    <t>St Grégoire</t>
  </si>
  <si>
    <t>Val Quéven</t>
  </si>
  <si>
    <t>U8 G</t>
  </si>
  <si>
    <t>U8 F</t>
  </si>
  <si>
    <t>BLOT Mathieu</t>
  </si>
  <si>
    <t>ANGUILL Hadrien</t>
  </si>
  <si>
    <t>BACK Albin</t>
  </si>
  <si>
    <t>LEGER Augustin</t>
  </si>
  <si>
    <t>CHARBONNEL Antoine</t>
  </si>
  <si>
    <t>BERNARD Célestin</t>
  </si>
  <si>
    <t>BONENFANT Nathan</t>
  </si>
  <si>
    <t>ST JD MONTS</t>
  </si>
  <si>
    <t>TOREST Andréa</t>
  </si>
  <si>
    <t>LEROY Juliette</t>
  </si>
  <si>
    <t>TRIBONDEAU-TOQUET Anaë</t>
  </si>
  <si>
    <t>MOURLON Eloïse</t>
  </si>
  <si>
    <t>ST SYLVAIN D'ANJOU</t>
  </si>
  <si>
    <t>GAUTIER Alice</t>
  </si>
  <si>
    <t>BRAULT Raphaël</t>
  </si>
  <si>
    <t>ST GILLES X VIE</t>
  </si>
  <si>
    <t>DELIS Camille</t>
  </si>
  <si>
    <t>DUIGOU Gauthier</t>
  </si>
  <si>
    <t>BREST IROISE</t>
  </si>
  <si>
    <t>LEGER Léonard</t>
  </si>
  <si>
    <t>BAYET Ines</t>
  </si>
  <si>
    <t>MOURLON Clarisse</t>
  </si>
  <si>
    <t>RIHOUET Adam</t>
  </si>
  <si>
    <t>Pdl 8</t>
  </si>
  <si>
    <t>Breizh 9</t>
  </si>
  <si>
    <t>Breizh 12</t>
  </si>
  <si>
    <t>Pdl 18</t>
  </si>
  <si>
    <t>G2</t>
  </si>
  <si>
    <t>#</t>
  </si>
  <si>
    <t>€</t>
  </si>
  <si>
    <t>St Sylvain d'Anjou</t>
  </si>
  <si>
    <t>St Jd Monts</t>
  </si>
  <si>
    <t>St Gilles X Vie</t>
  </si>
  <si>
    <t>10/03/24</t>
  </si>
  <si>
    <r>
      <t xml:space="preserve">17/03/24 - </t>
    </r>
    <r>
      <rPr>
        <b/>
        <sz val="11"/>
        <color theme="1"/>
        <rFont val="Calibri"/>
        <family val="2"/>
        <scheme val="minor"/>
      </rPr>
      <t>G3</t>
    </r>
  </si>
  <si>
    <t>RENNES ST JACQUES - 18 T</t>
  </si>
  <si>
    <r>
      <t>09 et 10/03/2024 -</t>
    </r>
    <r>
      <rPr>
        <b/>
        <sz val="11"/>
        <color theme="1"/>
        <rFont val="Calibri"/>
        <family val="2"/>
        <scheme val="minor"/>
      </rPr>
      <t xml:space="preserve"> G2</t>
    </r>
  </si>
  <si>
    <t>RICHARD Lou</t>
  </si>
  <si>
    <t>SAMSON Sidonie</t>
  </si>
  <si>
    <t>CADO Manon</t>
  </si>
  <si>
    <t>BAIE DE MORLAIX</t>
  </si>
  <si>
    <t>NS</t>
  </si>
  <si>
    <t>G3</t>
  </si>
  <si>
    <t>Rennes SJ</t>
  </si>
  <si>
    <t>17/03/24</t>
  </si>
  <si>
    <t>PDL</t>
  </si>
  <si>
    <t>St Brieuc</t>
  </si>
  <si>
    <t>Baie de Morlaix</t>
  </si>
  <si>
    <r>
      <t xml:space="preserve">14/04/24 - </t>
    </r>
    <r>
      <rPr>
        <b/>
        <sz val="11"/>
        <color theme="1"/>
        <rFont val="Calibri"/>
        <family val="2"/>
        <scheme val="minor"/>
      </rPr>
      <t>G4</t>
    </r>
  </si>
  <si>
    <t>DEROCHE Honorine</t>
  </si>
  <si>
    <t>GERMAIN Alix</t>
  </si>
  <si>
    <t>Pdl 12</t>
  </si>
  <si>
    <t>Pdl 3</t>
  </si>
  <si>
    <t>MORINEAU Tess</t>
  </si>
  <si>
    <t>Breizh 6</t>
  </si>
  <si>
    <t>G4</t>
  </si>
  <si>
    <t>14/04/24</t>
  </si>
  <si>
    <t>St Jean de Monts</t>
  </si>
  <si>
    <t>Brest Iroise</t>
  </si>
  <si>
    <t>St Gilles X de Vie</t>
  </si>
  <si>
    <t>BREIZH 18</t>
  </si>
  <si>
    <t>PDLL 16</t>
  </si>
  <si>
    <t>Breizh 18</t>
  </si>
  <si>
    <t>Pdl 16</t>
  </si>
  <si>
    <r>
      <t xml:space="preserve">20/04/24 - </t>
    </r>
    <r>
      <rPr>
        <b/>
        <sz val="11"/>
        <color theme="1"/>
        <rFont val="Calibri"/>
        <family val="2"/>
        <scheme val="minor"/>
      </rPr>
      <t>G5</t>
    </r>
  </si>
  <si>
    <t>GUERANDE - 18 T</t>
  </si>
  <si>
    <r>
      <t xml:space="preserve">20/04/24 - </t>
    </r>
    <r>
      <rPr>
        <b/>
        <sz val="11"/>
        <color theme="1"/>
        <rFont val="Calibri"/>
        <family val="2"/>
        <scheme val="minor"/>
      </rPr>
      <t>G5</t>
    </r>
    <r>
      <rPr>
        <sz val="11"/>
        <color theme="1"/>
        <rFont val="Calibri"/>
        <family val="2"/>
        <scheme val="minor"/>
      </rPr>
      <t/>
    </r>
  </si>
  <si>
    <t xml:space="preserve">Total 
</t>
  </si>
  <si>
    <t xml:space="preserve">Score J1
</t>
  </si>
  <si>
    <t xml:space="preserve">Score J2
</t>
  </si>
  <si>
    <t>Score J1
Jour 1</t>
  </si>
  <si>
    <t>Score J2
Jour 2</t>
  </si>
  <si>
    <t>Score J2
Jour2</t>
  </si>
  <si>
    <t xml:space="preserve">LE MANS 24H </t>
  </si>
  <si>
    <t xml:space="preserve"> LE MANS 24H - 2 X 18 T</t>
  </si>
  <si>
    <t>LE MANS 24H - 2 X 18 T</t>
  </si>
  <si>
    <t>18 T en U12</t>
  </si>
  <si>
    <t>9 T</t>
  </si>
  <si>
    <t xml:space="preserve"> 2 X 18 T en U12</t>
  </si>
  <si>
    <t>2 X 9 T</t>
  </si>
  <si>
    <t>LE MANS 24H - 2 X 9 T</t>
  </si>
  <si>
    <t>Score</t>
  </si>
  <si>
    <t>GUERANDE - 9 T</t>
  </si>
  <si>
    <t>G5</t>
  </si>
  <si>
    <t>20/04/24</t>
  </si>
  <si>
    <r>
      <t>28/04/2024 -</t>
    </r>
    <r>
      <rPr>
        <b/>
        <sz val="11"/>
        <color theme="1"/>
        <rFont val="Calibri"/>
        <family val="2"/>
        <scheme val="minor"/>
      </rPr>
      <t xml:space="preserve"> G6</t>
    </r>
  </si>
  <si>
    <t>ILE D'OR - 18 T</t>
  </si>
  <si>
    <t xml:space="preserve">Score
</t>
  </si>
  <si>
    <t>G6</t>
  </si>
  <si>
    <r>
      <t xml:space="preserve"> 28/04/2024 -</t>
    </r>
    <r>
      <rPr>
        <b/>
        <sz val="11"/>
        <color theme="1"/>
        <rFont val="Calibri"/>
        <family val="2"/>
        <scheme val="minor"/>
      </rPr>
      <t xml:space="preserve"> G6</t>
    </r>
  </si>
  <si>
    <t xml:space="preserve"> 18 T </t>
  </si>
  <si>
    <t>CHABOT Henri-Alban</t>
  </si>
  <si>
    <t>28/04/24</t>
  </si>
  <si>
    <t>Breizh 20</t>
  </si>
  <si>
    <t>ILE D'OR - 9 T</t>
  </si>
  <si>
    <t>ST SAMSON - 2 X 18 T</t>
  </si>
  <si>
    <r>
      <t>18 et 19/05/2024 -</t>
    </r>
    <r>
      <rPr>
        <b/>
        <sz val="11"/>
        <color theme="1"/>
        <rFont val="Calibri"/>
        <family val="2"/>
        <scheme val="minor"/>
      </rPr>
      <t xml:space="preserve"> G7</t>
    </r>
  </si>
  <si>
    <t>G7</t>
  </si>
  <si>
    <t>ST SAMSON - 2 X 9 T</t>
  </si>
  <si>
    <t>19/05/24</t>
  </si>
  <si>
    <r>
      <t>01 et 02/06/2024 -</t>
    </r>
    <r>
      <rPr>
        <b/>
        <sz val="11"/>
        <color theme="1"/>
        <rFont val="Calibri"/>
        <family val="2"/>
        <scheme val="minor"/>
      </rPr>
      <t xml:space="preserve"> G8</t>
    </r>
  </si>
  <si>
    <t>REGIONAL ILE D'OR - 2 X 18 T</t>
  </si>
  <si>
    <t>REGIONAL ST CAST - 2 X 18 T</t>
  </si>
  <si>
    <t>G8</t>
  </si>
  <si>
    <t>St Cast</t>
  </si>
  <si>
    <t>Ile D'Or</t>
  </si>
  <si>
    <t>02/06/24</t>
  </si>
  <si>
    <t>REGIONAL ST CAST - 2 X 18 T en U12</t>
  </si>
  <si>
    <t>REGIONAL ST CAST - 2 X 9 T</t>
  </si>
  <si>
    <t>REGIONAL ILE D'OR - 2 X 18 T en U12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</si>
</sst>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3" applyNumberFormat="0" applyAlignment="0" applyProtection="0"/>
    <xf numFmtId="0" fontId="24" fillId="6" borderId="14" applyNumberFormat="0" applyAlignment="0" applyProtection="0"/>
    <xf numFmtId="0" fontId="25" fillId="6" borderId="13" applyNumberFormat="0" applyAlignment="0" applyProtection="0"/>
    <xf numFmtId="0" fontId="26" fillId="0" borderId="15" applyNumberFormat="0" applyFill="0" applyAlignment="0" applyProtection="0"/>
    <xf numFmtId="0" fontId="14" fillId="7" borderId="16" applyNumberFormat="0" applyAlignment="0" applyProtection="0"/>
    <xf numFmtId="0" fontId="27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7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7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14" fontId="9" fillId="33" borderId="3" xfId="0" applyNumberFormat="1" applyFont="1" applyFill="1" applyBorder="1" applyAlignment="1">
      <alignment horizontal="center"/>
    </xf>
    <xf numFmtId="0" fontId="15" fillId="35" borderId="6" xfId="0" applyFont="1" applyFill="1" applyBorder="1" applyAlignment="1">
      <alignment horizontal="center"/>
    </xf>
    <xf numFmtId="14" fontId="9" fillId="35" borderId="7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35" borderId="0" xfId="0" applyFill="1"/>
    <xf numFmtId="0" fontId="0" fillId="39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34" borderId="4" xfId="0" applyFill="1" applyBorder="1"/>
    <xf numFmtId="0" fontId="0" fillId="34" borderId="20" xfId="0" applyFill="1" applyBorder="1"/>
    <xf numFmtId="0" fontId="0" fillId="35" borderId="21" xfId="0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35" fillId="38" borderId="1" xfId="0" applyNumberFormat="1" applyFont="1" applyFill="1" applyBorder="1"/>
    <xf numFmtId="49" fontId="35" fillId="39" borderId="1" xfId="0" applyNumberFormat="1" applyFont="1" applyFill="1" applyBorder="1"/>
    <xf numFmtId="0" fontId="0" fillId="39" borderId="7" xfId="0" applyFill="1" applyBorder="1"/>
    <xf numFmtId="166" fontId="0" fillId="0" borderId="2" xfId="0" applyNumberFormat="1" applyFont="1" applyFill="1" applyBorder="1" applyAlignment="1">
      <alignment horizontal="center" vertical="center"/>
    </xf>
    <xf numFmtId="0" fontId="6" fillId="41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2" borderId="1" xfId="0" applyFont="1" applyFill="1" applyBorder="1" applyAlignment="1">
      <alignment horizontal="center" vertical="center"/>
    </xf>
    <xf numFmtId="0" fontId="0" fillId="34" borderId="7" xfId="0" applyFill="1" applyBorder="1"/>
    <xf numFmtId="0" fontId="0" fillId="39" borderId="0" xfId="0" applyFill="1" applyBorder="1"/>
    <xf numFmtId="0" fontId="6" fillId="41" borderId="3" xfId="0" applyFont="1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 vertical="center"/>
    </xf>
    <xf numFmtId="49" fontId="35" fillId="38" borderId="1" xfId="0" applyNumberFormat="1" applyFont="1" applyFill="1" applyBorder="1" applyAlignment="1">
      <alignment horizontal="center"/>
    </xf>
    <xf numFmtId="0" fontId="0" fillId="43" borderId="0" xfId="0" applyFill="1"/>
    <xf numFmtId="0" fontId="0" fillId="0" borderId="0" xfId="0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6" fillId="38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36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3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0" fillId="34" borderId="0" xfId="0" applyFill="1"/>
    <xf numFmtId="0" fontId="0" fillId="44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35" borderId="0" xfId="0" applyFill="1" applyBorder="1"/>
    <xf numFmtId="0" fontId="11" fillId="0" borderId="1" xfId="0" applyFont="1" applyFill="1" applyBorder="1"/>
    <xf numFmtId="0" fontId="0" fillId="0" borderId="21" xfId="0" applyFill="1" applyBorder="1"/>
    <xf numFmtId="0" fontId="0" fillId="0" borderId="2" xfId="0" applyFill="1" applyBorder="1"/>
    <xf numFmtId="0" fontId="9" fillId="0" borderId="21" xfId="0" applyFont="1" applyFill="1" applyBorder="1" applyAlignment="1">
      <alignment horizont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45" borderId="1" xfId="0" applyFont="1" applyFill="1" applyBorder="1" applyAlignment="1">
      <alignment horizontal="center" vertical="center"/>
    </xf>
    <xf numFmtId="0" fontId="11" fillId="45" borderId="3" xfId="0" applyFont="1" applyFill="1" applyBorder="1" applyAlignment="1">
      <alignment horizontal="center"/>
    </xf>
    <xf numFmtId="0" fontId="9" fillId="45" borderId="21" xfId="0" applyFont="1" applyFill="1" applyBorder="1" applyAlignment="1">
      <alignment horizontal="center"/>
    </xf>
    <xf numFmtId="49" fontId="35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0" fillId="0" borderId="0" xfId="0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/>
    <xf numFmtId="0" fontId="0" fillId="0" borderId="38" xfId="0" applyBorder="1" applyAlignment="1">
      <alignment horizontal="center" vertical="center"/>
    </xf>
    <xf numFmtId="49" fontId="35" fillId="38" borderId="39" xfId="0" applyNumberFormat="1" applyFont="1" applyFill="1" applyBorder="1"/>
    <xf numFmtId="0" fontId="0" fillId="0" borderId="38" xfId="0" applyFill="1" applyBorder="1" applyAlignment="1">
      <alignment horizontal="center" vertical="center"/>
    </xf>
    <xf numFmtId="49" fontId="35" fillId="39" borderId="39" xfId="0" applyNumberFormat="1" applyFont="1" applyFill="1" applyBorder="1"/>
    <xf numFmtId="49" fontId="35" fillId="39" borderId="40" xfId="0" applyNumberFormat="1" applyFont="1" applyFill="1" applyBorder="1"/>
    <xf numFmtId="0" fontId="9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9" fontId="35" fillId="38" borderId="40" xfId="0" applyNumberFormat="1" applyFont="1" applyFill="1" applyBorder="1"/>
    <xf numFmtId="0" fontId="9" fillId="0" borderId="43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49" fontId="35" fillId="38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Border="1" applyAlignment="1"/>
    <xf numFmtId="165" fontId="11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14" fontId="9" fillId="0" borderId="4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4" xfId="0" applyBorder="1"/>
    <xf numFmtId="0" fontId="15" fillId="0" borderId="31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15" fillId="35" borderId="32" xfId="0" applyFont="1" applyFill="1" applyBorder="1" applyAlignment="1">
      <alignment horizontal="center"/>
    </xf>
    <xf numFmtId="14" fontId="9" fillId="35" borderId="32" xfId="0" applyNumberFormat="1" applyFont="1" applyFill="1" applyBorder="1" applyAlignment="1">
      <alignment horizontal="center"/>
    </xf>
    <xf numFmtId="0" fontId="7" fillId="35" borderId="32" xfId="0" applyFont="1" applyFill="1" applyBorder="1" applyAlignment="1"/>
    <xf numFmtId="0" fontId="0" fillId="35" borderId="32" xfId="0" applyFill="1" applyBorder="1" applyAlignment="1">
      <alignment horizontal="center"/>
    </xf>
    <xf numFmtId="0" fontId="15" fillId="35" borderId="20" xfId="0" applyFont="1" applyFill="1" applyBorder="1" applyAlignment="1">
      <alignment horizontal="center"/>
    </xf>
    <xf numFmtId="14" fontId="9" fillId="35" borderId="20" xfId="0" applyNumberFormat="1" applyFont="1" applyFill="1" applyBorder="1" applyAlignment="1">
      <alignment horizontal="center"/>
    </xf>
    <xf numFmtId="0" fontId="7" fillId="35" borderId="20" xfId="0" applyFont="1" applyFill="1" applyBorder="1" applyAlignment="1"/>
    <xf numFmtId="0" fontId="0" fillId="35" borderId="20" xfId="0" applyFill="1" applyBorder="1" applyAlignment="1">
      <alignment horizontal="center"/>
    </xf>
    <xf numFmtId="0" fontId="15" fillId="33" borderId="8" xfId="0" applyFont="1" applyFill="1" applyBorder="1" applyAlignment="1">
      <alignment horizontal="center"/>
    </xf>
    <xf numFmtId="14" fontId="9" fillId="33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8" fillId="0" borderId="2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9" borderId="0" xfId="0" applyFill="1" applyBorder="1" applyAlignment="1">
      <alignment horizontal="center"/>
    </xf>
    <xf numFmtId="0" fontId="0" fillId="0" borderId="0" xfId="0" applyBorder="1" applyAlignment="1"/>
    <xf numFmtId="0" fontId="11" fillId="0" borderId="1" xfId="0" applyFont="1" applyFill="1" applyBorder="1" applyAlignment="1">
      <alignment horizontal="center" vertical="center"/>
    </xf>
    <xf numFmtId="49" fontId="35" fillId="38" borderId="19" xfId="0" applyNumberFormat="1" applyFont="1" applyFill="1" applyBorder="1"/>
    <xf numFmtId="49" fontId="35" fillId="39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49" fontId="35" fillId="39" borderId="19" xfId="0" applyNumberFormat="1" applyFont="1" applyFill="1" applyBorder="1"/>
    <xf numFmtId="49" fontId="35" fillId="0" borderId="8" xfId="0" applyNumberFormat="1" applyFont="1" applyFill="1" applyBorder="1"/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49" fontId="35" fillId="0" borderId="31" xfId="0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4" fontId="9" fillId="35" borderId="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/>
    </xf>
    <xf numFmtId="165" fontId="39" fillId="0" borderId="4" xfId="0" applyNumberFormat="1" applyFont="1" applyFill="1" applyBorder="1" applyAlignment="1">
      <alignment horizontal="center"/>
    </xf>
    <xf numFmtId="165" fontId="39" fillId="0" borderId="7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/>
    <xf numFmtId="0" fontId="0" fillId="0" borderId="30" xfId="0" applyBorder="1"/>
    <xf numFmtId="0" fontId="0" fillId="0" borderId="2" xfId="0" applyBorder="1"/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30" fillId="40" borderId="5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30" fillId="40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37" fillId="0" borderId="19" xfId="0" applyNumberFormat="1" applyFont="1" applyBorder="1" applyAlignment="1">
      <alignment horizontal="center" vertical="center" wrapText="1"/>
    </xf>
    <xf numFmtId="166" fontId="37" fillId="0" borderId="3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0" fillId="40" borderId="0" xfId="0" applyFont="1" applyFill="1" applyAlignment="1">
      <alignment horizontal="center" vertical="center"/>
    </xf>
    <xf numFmtId="165" fontId="11" fillId="41" borderId="21" xfId="0" applyNumberFormat="1" applyFont="1" applyFill="1" applyBorder="1" applyAlignment="1">
      <alignment horizontal="center" vertical="center"/>
    </xf>
    <xf numFmtId="165" fontId="39" fillId="41" borderId="30" xfId="0" applyNumberFormat="1" applyFont="1" applyFill="1" applyBorder="1" applyAlignment="1">
      <alignment horizontal="center" vertical="center"/>
    </xf>
    <xf numFmtId="165" fontId="39" fillId="41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42" borderId="9" xfId="0" applyFont="1" applyFill="1" applyBorder="1" applyAlignment="1">
      <alignment horizontal="center" vertical="center" wrapText="1"/>
    </xf>
    <xf numFmtId="0" fontId="11" fillId="4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/>
    <xf numFmtId="0" fontId="11" fillId="0" borderId="7" xfId="0" applyFont="1" applyBorder="1" applyAlignment="1"/>
    <xf numFmtId="165" fontId="11" fillId="0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41" borderId="4" xfId="0" applyFont="1" applyFill="1" applyBorder="1" applyAlignment="1">
      <alignment horizontal="center" vertical="center"/>
    </xf>
    <xf numFmtId="0" fontId="11" fillId="42" borderId="21" xfId="0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center" vertical="center" wrapText="1"/>
    </xf>
    <xf numFmtId="0" fontId="11" fillId="42" borderId="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1" fontId="10" fillId="0" borderId="19" xfId="0" applyNumberFormat="1" applyFont="1" applyBorder="1" applyAlignment="1">
      <alignment horizontal="center" vertical="center"/>
    </xf>
    <xf numFmtId="11" fontId="10" fillId="0" borderId="3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1" fillId="41" borderId="30" xfId="0" applyFont="1" applyFill="1" applyBorder="1" applyAlignment="1">
      <alignment horizontal="center" vertical="center"/>
    </xf>
    <xf numFmtId="0" fontId="11" fillId="41" borderId="21" xfId="0" applyFont="1" applyFill="1" applyBorder="1" applyAlignment="1">
      <alignment horizontal="center" vertical="center"/>
    </xf>
    <xf numFmtId="0" fontId="11" fillId="41" borderId="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165" fontId="11" fillId="0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2A9DD6"/>
      <color rgb="FF8DB4E3"/>
      <color rgb="FFFCD5B4"/>
      <color rgb="FFFAC090"/>
      <color rgb="FF000000"/>
      <color rgb="FFF2DDDC"/>
      <color rgb="FFFFC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0</xdr:row>
      <xdr:rowOff>114300</xdr:rowOff>
    </xdr:from>
    <xdr:to>
      <xdr:col>4</xdr:col>
      <xdr:colOff>337820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11467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85725</xdr:rowOff>
    </xdr:from>
    <xdr:to>
      <xdr:col>8</xdr:col>
      <xdr:colOff>895350</xdr:colOff>
      <xdr:row>3</xdr:row>
      <xdr:rowOff>174625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9650" y="85725"/>
          <a:ext cx="666750" cy="669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7" name="Image 6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8" name="Image 7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38100</xdr:rowOff>
    </xdr:from>
    <xdr:to>
      <xdr:col>8</xdr:col>
      <xdr:colOff>847725</xdr:colOff>
      <xdr:row>3</xdr:row>
      <xdr:rowOff>127000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9580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628861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143774</xdr:colOff>
      <xdr:row>0</xdr:row>
      <xdr:rowOff>105314</xdr:rowOff>
    </xdr:from>
    <xdr:to>
      <xdr:col>5</xdr:col>
      <xdr:colOff>17384</xdr:colOff>
      <xdr:row>3</xdr:row>
      <xdr:rowOff>133889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765071" y="105314"/>
          <a:ext cx="691322" cy="603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251603</xdr:colOff>
      <xdr:row>0</xdr:row>
      <xdr:rowOff>35944</xdr:rowOff>
    </xdr:from>
    <xdr:to>
      <xdr:col>8</xdr:col>
      <xdr:colOff>918353</xdr:colOff>
      <xdr:row>3</xdr:row>
      <xdr:rowOff>130775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2806" y="35944"/>
          <a:ext cx="666750" cy="669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95250</xdr:rowOff>
    </xdr:from>
    <xdr:to>
      <xdr:col>4</xdr:col>
      <xdr:colOff>414019</xdr:colOff>
      <xdr:row>3</xdr:row>
      <xdr:rowOff>123825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90900" y="95250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666750</xdr:colOff>
      <xdr:row>3</xdr:row>
      <xdr:rowOff>127000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7622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71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0</xdr:row>
      <xdr:rowOff>123825</xdr:rowOff>
    </xdr:from>
    <xdr:to>
      <xdr:col>4</xdr:col>
      <xdr:colOff>347344</xdr:colOff>
      <xdr:row>3</xdr:row>
      <xdr:rowOff>152400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24225" y="123825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0</xdr:row>
      <xdr:rowOff>47625</xdr:rowOff>
    </xdr:from>
    <xdr:to>
      <xdr:col>8</xdr:col>
      <xdr:colOff>828675</xdr:colOff>
      <xdr:row>3</xdr:row>
      <xdr:rowOff>136525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47625"/>
          <a:ext cx="666750" cy="669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1</xdr:col>
      <xdr:colOff>1381125</xdr:colOff>
      <xdr:row>2</xdr:row>
      <xdr:rowOff>114300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647700" y="0"/>
          <a:ext cx="933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642620</xdr:colOff>
      <xdr:row>5</xdr:row>
      <xdr:rowOff>19050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409575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1</xdr:row>
      <xdr:rowOff>180975</xdr:rowOff>
    </xdr:from>
    <xdr:to>
      <xdr:col>1</xdr:col>
      <xdr:colOff>1566545</xdr:colOff>
      <xdr:row>5</xdr:row>
      <xdr:rowOff>19050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1076325" y="3810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66675</xdr:rowOff>
    </xdr:from>
    <xdr:to>
      <xdr:col>3</xdr:col>
      <xdr:colOff>1095375</xdr:colOff>
      <xdr:row>3</xdr:row>
      <xdr:rowOff>155575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6450" y="66675"/>
          <a:ext cx="847725" cy="669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47625</xdr:colOff>
      <xdr:row>1</xdr:row>
      <xdr:rowOff>0</xdr:rowOff>
    </xdr:from>
    <xdr:to>
      <xdr:col>35</xdr:col>
      <xdr:colOff>9525</xdr:colOff>
      <xdr:row>5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0475" y="238125"/>
          <a:ext cx="1123950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333375</xdr:colOff>
      <xdr:row>3</xdr:row>
      <xdr:rowOff>98425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0"/>
          <a:ext cx="666750" cy="66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Z39"/>
  <sheetViews>
    <sheetView tabSelected="1" workbookViewId="0">
      <pane xSplit="9795" topLeftCell="AM1"/>
      <selection activeCell="I10" sqref="I10"/>
      <selection pane="topRight" activeCell="J1" sqref="J1:J1048576"/>
    </sheetView>
  </sheetViews>
  <sheetFormatPr baseColWidth="10" defaultRowHeight="15"/>
  <cols>
    <col min="1" max="1" width="3" style="46" bestFit="1" customWidth="1"/>
    <col min="2" max="2" width="22.7109375" style="46" bestFit="1" customWidth="1"/>
    <col min="3" max="3" width="19.42578125" style="46" bestFit="1" customWidth="1"/>
    <col min="4" max="4" width="6.85546875" style="46" bestFit="1" customWidth="1"/>
    <col min="5" max="5" width="5.42578125" style="20" bestFit="1" customWidth="1"/>
    <col min="6" max="7" width="5.28515625" style="34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08" customWidth="1"/>
    <col min="29" max="29" width="6.140625" style="203" customWidth="1"/>
    <col min="30" max="30" width="6.28515625" style="1" customWidth="1"/>
    <col min="31" max="31" width="4" style="1" customWidth="1"/>
    <col min="32" max="32" width="0.85546875" style="4" customWidth="1"/>
    <col min="33" max="34" width="7.85546875" style="108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08" customWidth="1"/>
    <col min="42" max="42" width="7.5703125" style="230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08" customWidth="1"/>
    <col min="49" max="49" width="7.5703125" style="230" customWidth="1"/>
    <col min="50" max="50" width="6.140625" style="1" customWidth="1"/>
    <col min="51" max="51" width="6.28515625" style="1" customWidth="1"/>
    <col min="52" max="52" width="4" style="1" customWidth="1"/>
    <col min="53" max="16384" width="11.42578125" style="1"/>
  </cols>
  <sheetData>
    <row r="1" spans="1:52" ht="15.75" customHeight="1" thickTop="1">
      <c r="A1" s="252"/>
      <c r="B1" s="253"/>
      <c r="C1" s="253"/>
      <c r="D1" s="253"/>
      <c r="E1" s="253"/>
      <c r="F1" s="253"/>
      <c r="G1" s="253"/>
      <c r="H1" s="253"/>
      <c r="I1" s="254"/>
      <c r="K1" s="245"/>
      <c r="L1" s="245"/>
      <c r="M1" s="245"/>
      <c r="N1" s="245"/>
      <c r="W1" s="245"/>
      <c r="X1" s="245"/>
      <c r="Y1" s="245"/>
      <c r="Z1" s="245"/>
    </row>
    <row r="2" spans="1:52" ht="15" customHeight="1">
      <c r="A2" s="255"/>
      <c r="B2" s="256"/>
      <c r="C2" s="256"/>
      <c r="D2" s="256"/>
      <c r="E2" s="256"/>
      <c r="F2" s="256"/>
      <c r="G2" s="256"/>
      <c r="H2" s="256"/>
      <c r="I2" s="257"/>
      <c r="K2" s="245"/>
      <c r="L2" s="245"/>
      <c r="M2" s="245"/>
      <c r="N2" s="245"/>
      <c r="W2" s="245"/>
      <c r="X2" s="245"/>
      <c r="Y2" s="245"/>
      <c r="Z2" s="245"/>
    </row>
    <row r="3" spans="1:52" ht="15" customHeight="1">
      <c r="A3" s="255"/>
      <c r="B3" s="256"/>
      <c r="C3" s="256"/>
      <c r="D3" s="256"/>
      <c r="E3" s="256"/>
      <c r="F3" s="256"/>
      <c r="G3" s="256"/>
      <c r="H3" s="256"/>
      <c r="I3" s="257"/>
    </row>
    <row r="4" spans="1:52" ht="15.75" thickBot="1">
      <c r="A4" s="258"/>
      <c r="B4" s="259"/>
      <c r="C4" s="259"/>
      <c r="D4" s="259"/>
      <c r="E4" s="259"/>
      <c r="F4" s="259"/>
      <c r="G4" s="259"/>
      <c r="H4" s="259"/>
      <c r="I4" s="260"/>
    </row>
    <row r="5" spans="1:52" ht="16.5" thickTop="1">
      <c r="B5" s="87" t="s">
        <v>136</v>
      </c>
      <c r="H5" s="5"/>
      <c r="I5" s="31" t="s">
        <v>3</v>
      </c>
      <c r="J5" s="182"/>
      <c r="O5" s="173"/>
      <c r="V5" s="173"/>
      <c r="AA5" s="173"/>
      <c r="AF5" s="173"/>
      <c r="AM5" s="173"/>
      <c r="AT5" s="173"/>
    </row>
    <row r="6" spans="1:52" ht="15" customHeight="1">
      <c r="C6" s="44" t="s">
        <v>203</v>
      </c>
      <c r="H6" s="5"/>
      <c r="I6" s="13" t="s">
        <v>6</v>
      </c>
      <c r="J6" s="183"/>
      <c r="O6" s="175"/>
      <c r="V6" s="175"/>
      <c r="AA6" s="175"/>
      <c r="AF6" s="175"/>
      <c r="AM6" s="175"/>
      <c r="AT6" s="175"/>
    </row>
    <row r="7" spans="1:52" ht="13.5" customHeight="1">
      <c r="C7" s="63" t="s">
        <v>204</v>
      </c>
      <c r="D7" s="19" t="s">
        <v>11</v>
      </c>
      <c r="F7" s="22"/>
      <c r="G7" s="22"/>
      <c r="H7" s="6"/>
      <c r="I7" s="261" t="s">
        <v>5</v>
      </c>
      <c r="J7" s="10"/>
      <c r="K7" s="246" t="s">
        <v>135</v>
      </c>
      <c r="L7" s="250"/>
      <c r="M7" s="250"/>
      <c r="N7" s="251"/>
      <c r="O7" s="10"/>
      <c r="P7" s="236" t="s">
        <v>214</v>
      </c>
      <c r="Q7" s="237"/>
      <c r="R7" s="237"/>
      <c r="S7" s="237"/>
      <c r="T7" s="237"/>
      <c r="U7" s="238"/>
      <c r="V7" s="10"/>
      <c r="W7" s="246" t="s">
        <v>242</v>
      </c>
      <c r="X7" s="247"/>
      <c r="Y7" s="247"/>
      <c r="Z7" s="248"/>
      <c r="AA7" s="10"/>
      <c r="AB7" s="236" t="s">
        <v>263</v>
      </c>
      <c r="AC7" s="237"/>
      <c r="AD7" s="237"/>
      <c r="AE7" s="238"/>
      <c r="AF7" s="10"/>
      <c r="AG7" s="236" t="s">
        <v>274</v>
      </c>
      <c r="AH7" s="237"/>
      <c r="AI7" s="237"/>
      <c r="AJ7" s="237"/>
      <c r="AK7" s="237"/>
      <c r="AL7" s="238"/>
      <c r="AM7" s="10"/>
      <c r="AN7" s="236" t="s">
        <v>278</v>
      </c>
      <c r="AO7" s="237"/>
      <c r="AP7" s="237"/>
      <c r="AQ7" s="237"/>
      <c r="AR7" s="237"/>
      <c r="AS7" s="238"/>
      <c r="AT7" s="10"/>
      <c r="AU7" s="236" t="s">
        <v>278</v>
      </c>
      <c r="AV7" s="237"/>
      <c r="AW7" s="237"/>
      <c r="AX7" s="237"/>
      <c r="AY7" s="237"/>
      <c r="AZ7" s="238"/>
    </row>
    <row r="8" spans="1:52" ht="15.75" customHeight="1">
      <c r="B8" s="264" t="s">
        <v>96</v>
      </c>
      <c r="C8" s="264" t="s">
        <v>37</v>
      </c>
      <c r="D8" s="264" t="s">
        <v>9</v>
      </c>
      <c r="E8" s="266" t="s">
        <v>134</v>
      </c>
      <c r="F8" s="268" t="s">
        <v>10</v>
      </c>
      <c r="G8" s="268" t="s">
        <v>206</v>
      </c>
      <c r="H8" s="7"/>
      <c r="I8" s="262"/>
      <c r="J8" s="11"/>
      <c r="K8" s="242" t="s">
        <v>122</v>
      </c>
      <c r="L8" s="243"/>
      <c r="M8" s="243"/>
      <c r="N8" s="244"/>
      <c r="O8" s="11"/>
      <c r="P8" s="239" t="s">
        <v>252</v>
      </c>
      <c r="Q8" s="240"/>
      <c r="R8" s="240"/>
      <c r="S8" s="240"/>
      <c r="T8" s="240"/>
      <c r="U8" s="241"/>
      <c r="V8" s="11"/>
      <c r="W8" s="242" t="s">
        <v>243</v>
      </c>
      <c r="X8" s="243"/>
      <c r="Y8" s="243"/>
      <c r="Z8" s="244"/>
      <c r="AA8" s="11"/>
      <c r="AB8" s="239" t="s">
        <v>264</v>
      </c>
      <c r="AC8" s="240"/>
      <c r="AD8" s="240"/>
      <c r="AE8" s="241"/>
      <c r="AF8" s="11"/>
      <c r="AG8" s="239" t="s">
        <v>273</v>
      </c>
      <c r="AH8" s="240"/>
      <c r="AI8" s="240"/>
      <c r="AJ8" s="240"/>
      <c r="AK8" s="240"/>
      <c r="AL8" s="241"/>
      <c r="AM8" s="11"/>
      <c r="AN8" s="239" t="s">
        <v>280</v>
      </c>
      <c r="AO8" s="240"/>
      <c r="AP8" s="240"/>
      <c r="AQ8" s="240"/>
      <c r="AR8" s="240"/>
      <c r="AS8" s="241"/>
      <c r="AT8" s="11"/>
      <c r="AU8" s="239" t="s">
        <v>279</v>
      </c>
      <c r="AV8" s="240"/>
      <c r="AW8" s="240"/>
      <c r="AX8" s="240"/>
      <c r="AY8" s="240"/>
      <c r="AZ8" s="241"/>
    </row>
    <row r="9" spans="1:52" ht="15" customHeight="1">
      <c r="B9" s="265"/>
      <c r="C9" s="265"/>
      <c r="D9" s="265"/>
      <c r="E9" s="267"/>
      <c r="F9" s="269"/>
      <c r="G9" s="269"/>
      <c r="H9" s="7"/>
      <c r="I9" s="263"/>
      <c r="J9" s="11"/>
      <c r="K9" s="57" t="s">
        <v>38</v>
      </c>
      <c r="L9" s="57" t="s">
        <v>4</v>
      </c>
      <c r="M9" s="234" t="s">
        <v>18</v>
      </c>
      <c r="N9" s="249"/>
      <c r="O9" s="11"/>
      <c r="P9" s="166" t="s">
        <v>248</v>
      </c>
      <c r="Q9" s="166" t="s">
        <v>249</v>
      </c>
      <c r="R9" s="168" t="s">
        <v>245</v>
      </c>
      <c r="S9" s="168" t="s">
        <v>4</v>
      </c>
      <c r="T9" s="199" t="s">
        <v>18</v>
      </c>
      <c r="U9" s="200"/>
      <c r="V9" s="11"/>
      <c r="W9" s="161" t="s">
        <v>38</v>
      </c>
      <c r="X9" s="161" t="s">
        <v>4</v>
      </c>
      <c r="Y9" s="234" t="s">
        <v>18</v>
      </c>
      <c r="Z9" s="249"/>
      <c r="AA9" s="11"/>
      <c r="AB9" s="176" t="s">
        <v>265</v>
      </c>
      <c r="AC9" s="177" t="s">
        <v>4</v>
      </c>
      <c r="AD9" s="234" t="s">
        <v>18</v>
      </c>
      <c r="AE9" s="235"/>
      <c r="AF9" s="11"/>
      <c r="AG9" s="176" t="s">
        <v>248</v>
      </c>
      <c r="AH9" s="176" t="s">
        <v>249</v>
      </c>
      <c r="AI9" s="177" t="s">
        <v>245</v>
      </c>
      <c r="AJ9" s="177" t="s">
        <v>4</v>
      </c>
      <c r="AK9" s="215" t="s">
        <v>18</v>
      </c>
      <c r="AL9" s="216"/>
      <c r="AM9" s="11"/>
      <c r="AN9" s="176" t="s">
        <v>248</v>
      </c>
      <c r="AO9" s="176" t="s">
        <v>249</v>
      </c>
      <c r="AP9" s="177" t="s">
        <v>245</v>
      </c>
      <c r="AQ9" s="177" t="s">
        <v>4</v>
      </c>
      <c r="AR9" s="234" t="s">
        <v>18</v>
      </c>
      <c r="AS9" s="235"/>
      <c r="AT9" s="11"/>
      <c r="AU9" s="176" t="s">
        <v>248</v>
      </c>
      <c r="AV9" s="176" t="s">
        <v>249</v>
      </c>
      <c r="AW9" s="177" t="s">
        <v>245</v>
      </c>
      <c r="AX9" s="177" t="s">
        <v>4</v>
      </c>
      <c r="AY9" s="234" t="s">
        <v>18</v>
      </c>
      <c r="AZ9" s="235"/>
    </row>
    <row r="10" spans="1:52" ht="15.75">
      <c r="A10" s="62">
        <v>1</v>
      </c>
      <c r="B10" s="119" t="s">
        <v>73</v>
      </c>
      <c r="C10" s="64" t="s">
        <v>83</v>
      </c>
      <c r="D10" s="101">
        <v>2013</v>
      </c>
      <c r="E10" s="24">
        <v>8.1999999999999993</v>
      </c>
      <c r="F10" s="37">
        <v>5.6</v>
      </c>
      <c r="G10" s="37">
        <f>SUM(F10-E10)</f>
        <v>-2.5999999999999996</v>
      </c>
      <c r="H10" s="5"/>
      <c r="I10" s="58">
        <f>SUM(M10+T10+Y10+AD10+AK10+AR10+AY10)</f>
        <v>884</v>
      </c>
      <c r="J10" s="11"/>
      <c r="K10" s="104">
        <v>85</v>
      </c>
      <c r="L10" s="83">
        <v>7</v>
      </c>
      <c r="M10" s="33">
        <v>100</v>
      </c>
      <c r="N10" s="9" t="s">
        <v>1</v>
      </c>
      <c r="O10" s="11"/>
      <c r="P10" s="104"/>
      <c r="Q10" s="104"/>
      <c r="R10" s="110"/>
      <c r="S10" s="8"/>
      <c r="T10" s="115"/>
      <c r="U10" s="9"/>
      <c r="V10" s="11"/>
      <c r="W10" s="167">
        <v>66</v>
      </c>
      <c r="X10" s="83">
        <v>1</v>
      </c>
      <c r="Y10" s="33">
        <v>200</v>
      </c>
      <c r="Z10" s="9" t="s">
        <v>1</v>
      </c>
      <c r="AA10" s="205"/>
      <c r="AB10" s="167">
        <v>78</v>
      </c>
      <c r="AC10" s="207">
        <v>2</v>
      </c>
      <c r="AD10" s="33">
        <v>184</v>
      </c>
      <c r="AE10" s="9" t="s">
        <v>1</v>
      </c>
      <c r="AF10" s="11"/>
      <c r="AG10" s="167">
        <v>81</v>
      </c>
      <c r="AH10" s="167">
        <v>81</v>
      </c>
      <c r="AI10" s="110">
        <f>SUM(AG10:AH10)</f>
        <v>162</v>
      </c>
      <c r="AJ10" s="8">
        <v>1</v>
      </c>
      <c r="AK10" s="33">
        <v>200</v>
      </c>
      <c r="AL10" s="9" t="s">
        <v>1</v>
      </c>
      <c r="AM10" s="11"/>
      <c r="AN10" s="167"/>
      <c r="AO10" s="167"/>
      <c r="AP10" s="167"/>
      <c r="AQ10" s="8"/>
      <c r="AR10" s="33"/>
      <c r="AS10" s="9"/>
      <c r="AT10" s="11"/>
      <c r="AU10" s="167">
        <v>77</v>
      </c>
      <c r="AV10" s="167">
        <v>71</v>
      </c>
      <c r="AW10" s="167">
        <f>SUM(AU10:AV10)</f>
        <v>148</v>
      </c>
      <c r="AX10" s="8">
        <v>1</v>
      </c>
      <c r="AY10" s="33">
        <v>200</v>
      </c>
      <c r="AZ10" s="9" t="s">
        <v>1</v>
      </c>
    </row>
    <row r="11" spans="1:52" ht="15.75">
      <c r="A11" s="62">
        <v>2</v>
      </c>
      <c r="B11" s="119" t="s">
        <v>48</v>
      </c>
      <c r="C11" s="64" t="s">
        <v>58</v>
      </c>
      <c r="D11" s="100">
        <v>2012</v>
      </c>
      <c r="E11" s="24">
        <v>15.1</v>
      </c>
      <c r="F11" s="37">
        <v>10.7</v>
      </c>
      <c r="G11" s="37">
        <f>SUM(F11-E11)</f>
        <v>-4.4000000000000004</v>
      </c>
      <c r="H11" s="5"/>
      <c r="I11" s="58">
        <f>SUM(M11+T11+Y11+AD11+AK11+AR11+AY11)</f>
        <v>735</v>
      </c>
      <c r="J11" s="11"/>
      <c r="K11" s="104">
        <v>88</v>
      </c>
      <c r="L11" s="52">
        <v>11</v>
      </c>
      <c r="M11" s="33">
        <v>70</v>
      </c>
      <c r="N11" s="9" t="s">
        <v>1</v>
      </c>
      <c r="O11" s="11"/>
      <c r="P11" s="104">
        <v>93</v>
      </c>
      <c r="Q11" s="104">
        <v>81</v>
      </c>
      <c r="R11" s="110">
        <f>SUM(P11:Q11)</f>
        <v>174</v>
      </c>
      <c r="S11" s="8">
        <v>6</v>
      </c>
      <c r="T11" s="33">
        <v>120</v>
      </c>
      <c r="U11" s="9" t="s">
        <v>1</v>
      </c>
      <c r="V11" s="11"/>
      <c r="W11" s="167">
        <v>70</v>
      </c>
      <c r="X11" s="83">
        <v>3</v>
      </c>
      <c r="Y11" s="33">
        <v>168</v>
      </c>
      <c r="Z11" s="9" t="s">
        <v>1</v>
      </c>
      <c r="AA11" s="205"/>
      <c r="AB11" s="167">
        <v>87</v>
      </c>
      <c r="AC11" s="27">
        <v>10</v>
      </c>
      <c r="AD11" s="33">
        <v>75</v>
      </c>
      <c r="AE11" s="9" t="s">
        <v>1</v>
      </c>
      <c r="AF11" s="11"/>
      <c r="AG11" s="167">
        <v>86</v>
      </c>
      <c r="AH11" s="167">
        <v>83</v>
      </c>
      <c r="AI11" s="110">
        <f>SUM(AG11:AH11)</f>
        <v>169</v>
      </c>
      <c r="AJ11" s="8">
        <v>3</v>
      </c>
      <c r="AK11" s="33">
        <v>168</v>
      </c>
      <c r="AL11" s="9" t="s">
        <v>1</v>
      </c>
      <c r="AM11" s="11"/>
      <c r="AN11" s="167"/>
      <c r="AO11" s="167"/>
      <c r="AP11" s="167"/>
      <c r="AQ11" s="8"/>
      <c r="AR11" s="115"/>
      <c r="AS11" s="9"/>
      <c r="AT11" s="11"/>
      <c r="AU11" s="167">
        <v>92</v>
      </c>
      <c r="AV11" s="167">
        <v>78</v>
      </c>
      <c r="AW11" s="167">
        <f>SUM(AU11:AV11)</f>
        <v>170</v>
      </c>
      <c r="AX11" s="8">
        <v>5</v>
      </c>
      <c r="AY11" s="33">
        <v>134</v>
      </c>
      <c r="AZ11" s="9" t="s">
        <v>1</v>
      </c>
    </row>
    <row r="12" spans="1:52" ht="15.75">
      <c r="A12" s="62">
        <v>3</v>
      </c>
      <c r="B12" s="119" t="s">
        <v>49</v>
      </c>
      <c r="C12" s="65" t="s">
        <v>60</v>
      </c>
      <c r="D12" s="100">
        <v>2012</v>
      </c>
      <c r="E12" s="24">
        <v>6.8</v>
      </c>
      <c r="F12" s="37">
        <v>4.8</v>
      </c>
      <c r="G12" s="37">
        <f>SUM(F12-E12)</f>
        <v>-2</v>
      </c>
      <c r="H12" s="5"/>
      <c r="I12" s="58">
        <f>SUM(M12+T12+Y12+AD12+AK12+AR12+AY12)</f>
        <v>727</v>
      </c>
      <c r="J12" s="11"/>
      <c r="K12" s="104">
        <v>77</v>
      </c>
      <c r="L12" s="83">
        <v>2</v>
      </c>
      <c r="M12" s="33">
        <v>184</v>
      </c>
      <c r="N12" s="9" t="s">
        <v>1</v>
      </c>
      <c r="O12" s="11"/>
      <c r="P12" s="104">
        <v>81</v>
      </c>
      <c r="Q12" s="104">
        <v>73</v>
      </c>
      <c r="R12" s="110">
        <f>SUM(P12:Q12)</f>
        <v>154</v>
      </c>
      <c r="S12" s="8">
        <v>2</v>
      </c>
      <c r="T12" s="33">
        <v>184</v>
      </c>
      <c r="U12" s="9" t="s">
        <v>1</v>
      </c>
      <c r="V12" s="11"/>
      <c r="W12" s="167"/>
      <c r="X12" s="83"/>
      <c r="Y12" s="33"/>
      <c r="Z12" s="9"/>
      <c r="AA12" s="205"/>
      <c r="AB12" s="167">
        <v>79</v>
      </c>
      <c r="AC12" s="207">
        <v>3</v>
      </c>
      <c r="AD12" s="33">
        <v>159</v>
      </c>
      <c r="AE12" s="9" t="s">
        <v>1</v>
      </c>
      <c r="AF12" s="11"/>
      <c r="AG12" s="167"/>
      <c r="AH12" s="167"/>
      <c r="AI12" s="110"/>
      <c r="AJ12" s="8"/>
      <c r="AK12" s="115"/>
      <c r="AL12" s="9"/>
      <c r="AM12" s="11"/>
      <c r="AN12" s="167">
        <v>73</v>
      </c>
      <c r="AO12" s="167">
        <v>69</v>
      </c>
      <c r="AP12" s="167">
        <f>SUM(AN12:AO12)</f>
        <v>142</v>
      </c>
      <c r="AQ12" s="8">
        <v>1</v>
      </c>
      <c r="AR12" s="33">
        <v>200</v>
      </c>
      <c r="AS12" s="9" t="s">
        <v>1</v>
      </c>
      <c r="AT12" s="11"/>
      <c r="AU12" s="167"/>
      <c r="AV12" s="167"/>
      <c r="AW12" s="167"/>
      <c r="AX12" s="8"/>
      <c r="AY12" s="33"/>
      <c r="AZ12" s="9"/>
    </row>
    <row r="13" spans="1:52" ht="15.75">
      <c r="A13" s="62">
        <v>4</v>
      </c>
      <c r="B13" s="119" t="s">
        <v>138</v>
      </c>
      <c r="C13" s="65" t="s">
        <v>61</v>
      </c>
      <c r="D13" s="101">
        <v>2013</v>
      </c>
      <c r="E13" s="24">
        <v>15.1</v>
      </c>
      <c r="F13" s="37">
        <v>12.5</v>
      </c>
      <c r="G13" s="37">
        <f>SUM(F13-E13)</f>
        <v>-2.5999999999999996</v>
      </c>
      <c r="H13" s="5"/>
      <c r="I13" s="58">
        <f>SUM(M13+T13+Y13+AD13+AK13+AR13+AY13)</f>
        <v>687</v>
      </c>
      <c r="J13" s="11"/>
      <c r="K13" s="104">
        <v>82</v>
      </c>
      <c r="L13" s="52">
        <v>3</v>
      </c>
      <c r="M13" s="33">
        <v>168</v>
      </c>
      <c r="N13" s="9" t="s">
        <v>1</v>
      </c>
      <c r="O13" s="11"/>
      <c r="P13" s="104">
        <v>92</v>
      </c>
      <c r="Q13" s="104">
        <v>87</v>
      </c>
      <c r="R13" s="110">
        <f>SUM(P13:Q13)</f>
        <v>179</v>
      </c>
      <c r="S13" s="8">
        <v>9</v>
      </c>
      <c r="T13" s="33">
        <v>90</v>
      </c>
      <c r="U13" s="9" t="s">
        <v>1</v>
      </c>
      <c r="V13" s="11"/>
      <c r="W13" s="167"/>
      <c r="X13" s="52"/>
      <c r="Y13" s="33"/>
      <c r="Z13" s="9"/>
      <c r="AA13" s="205"/>
      <c r="AB13" s="167">
        <v>80</v>
      </c>
      <c r="AC13" s="27">
        <v>5</v>
      </c>
      <c r="AD13" s="33">
        <v>127</v>
      </c>
      <c r="AE13" s="9" t="s">
        <v>1</v>
      </c>
      <c r="AF13" s="11"/>
      <c r="AG13" s="167">
        <v>87</v>
      </c>
      <c r="AH13" s="167">
        <v>89</v>
      </c>
      <c r="AI13" s="110">
        <f>SUM(AG13:AH13)</f>
        <v>176</v>
      </c>
      <c r="AJ13" s="8">
        <v>5</v>
      </c>
      <c r="AK13" s="33">
        <v>134</v>
      </c>
      <c r="AL13" s="9" t="s">
        <v>1</v>
      </c>
      <c r="AM13" s="11"/>
      <c r="AN13" s="167">
        <v>80</v>
      </c>
      <c r="AO13" s="167">
        <v>81</v>
      </c>
      <c r="AP13" s="167">
        <f>SUM(AN13:AO13)</f>
        <v>161</v>
      </c>
      <c r="AQ13" s="8">
        <v>3</v>
      </c>
      <c r="AR13" s="33">
        <v>168</v>
      </c>
      <c r="AS13" s="9" t="s">
        <v>1</v>
      </c>
      <c r="AT13" s="11"/>
      <c r="AU13" s="167"/>
      <c r="AV13" s="167"/>
      <c r="AW13" s="167"/>
      <c r="AX13" s="8"/>
      <c r="AY13" s="33"/>
      <c r="AZ13" s="9"/>
    </row>
    <row r="14" spans="1:52" ht="15.75">
      <c r="A14" s="62">
        <v>5</v>
      </c>
      <c r="B14" s="119" t="s">
        <v>52</v>
      </c>
      <c r="C14" s="65" t="s">
        <v>62</v>
      </c>
      <c r="D14" s="100">
        <v>2012</v>
      </c>
      <c r="E14" s="24">
        <v>4.5999999999999996</v>
      </c>
      <c r="F14" s="37">
        <v>3.8</v>
      </c>
      <c r="G14" s="37">
        <f>SUM(F14-E14)</f>
        <v>-0.79999999999999982</v>
      </c>
      <c r="H14" s="5"/>
      <c r="I14" s="58">
        <f>SUM(M14+T14+Y14+AD14+AK14+AR14+AY14)</f>
        <v>600</v>
      </c>
      <c r="J14" s="11"/>
      <c r="K14" s="104">
        <v>73</v>
      </c>
      <c r="L14" s="52">
        <v>1</v>
      </c>
      <c r="M14" s="33">
        <v>200</v>
      </c>
      <c r="N14" s="9" t="s">
        <v>1</v>
      </c>
      <c r="O14" s="11"/>
      <c r="P14" s="104">
        <v>76</v>
      </c>
      <c r="Q14" s="104">
        <v>73</v>
      </c>
      <c r="R14" s="110">
        <f>SUM(P14:Q14)</f>
        <v>149</v>
      </c>
      <c r="S14" s="8">
        <v>1</v>
      </c>
      <c r="T14" s="33">
        <v>200</v>
      </c>
      <c r="U14" s="9" t="s">
        <v>1</v>
      </c>
      <c r="V14" s="11"/>
      <c r="W14" s="167"/>
      <c r="X14" s="52"/>
      <c r="Y14" s="33"/>
      <c r="Z14" s="9"/>
      <c r="AA14" s="205"/>
      <c r="AB14" s="167">
        <v>73</v>
      </c>
      <c r="AC14" s="27">
        <v>1</v>
      </c>
      <c r="AD14" s="33">
        <v>200</v>
      </c>
      <c r="AE14" s="9" t="s">
        <v>1</v>
      </c>
      <c r="AF14" s="11"/>
      <c r="AG14" s="167"/>
      <c r="AH14" s="167"/>
      <c r="AI14" s="110"/>
      <c r="AJ14" s="8"/>
      <c r="AK14" s="115"/>
      <c r="AL14" s="9"/>
      <c r="AM14" s="11"/>
      <c r="AN14" s="167"/>
      <c r="AO14" s="167"/>
      <c r="AP14" s="167"/>
      <c r="AQ14" s="8"/>
      <c r="AR14" s="115"/>
      <c r="AS14" s="9"/>
      <c r="AT14" s="11"/>
      <c r="AU14" s="167"/>
      <c r="AV14" s="167"/>
      <c r="AW14" s="167"/>
      <c r="AX14" s="8"/>
      <c r="AY14" s="33"/>
      <c r="AZ14" s="9"/>
    </row>
    <row r="15" spans="1:52" ht="15.75">
      <c r="A15" s="62">
        <v>6</v>
      </c>
      <c r="B15" s="119" t="s">
        <v>50</v>
      </c>
      <c r="C15" s="64" t="s">
        <v>43</v>
      </c>
      <c r="D15" s="100">
        <v>2012</v>
      </c>
      <c r="E15" s="24">
        <v>16.2</v>
      </c>
      <c r="F15" s="37">
        <v>12.2</v>
      </c>
      <c r="G15" s="37">
        <f>SUM(F15-E15)</f>
        <v>-4</v>
      </c>
      <c r="H15" s="5"/>
      <c r="I15" s="58">
        <f>SUM(M15+T15+Y15+AD15+AK15+AR15+AY15)</f>
        <v>589</v>
      </c>
      <c r="J15" s="11"/>
      <c r="K15" s="104">
        <v>87</v>
      </c>
      <c r="L15" s="83">
        <v>10</v>
      </c>
      <c r="M15" s="33">
        <v>80</v>
      </c>
      <c r="N15" s="9" t="s">
        <v>1</v>
      </c>
      <c r="O15" s="11"/>
      <c r="P15" s="104">
        <v>89</v>
      </c>
      <c r="Q15" s="104">
        <v>99</v>
      </c>
      <c r="R15" s="110">
        <f>SUM(P15:Q15)</f>
        <v>188</v>
      </c>
      <c r="S15" s="8">
        <v>10</v>
      </c>
      <c r="T15" s="33">
        <v>80</v>
      </c>
      <c r="U15" s="9" t="s">
        <v>1</v>
      </c>
      <c r="V15" s="11"/>
      <c r="W15" s="167">
        <v>74</v>
      </c>
      <c r="X15" s="83">
        <v>4</v>
      </c>
      <c r="Y15" s="33">
        <v>150</v>
      </c>
      <c r="Z15" s="9" t="s">
        <v>1</v>
      </c>
      <c r="AA15" s="205"/>
      <c r="AB15" s="167">
        <v>86</v>
      </c>
      <c r="AC15" s="27">
        <v>8</v>
      </c>
      <c r="AD15" s="33">
        <v>95</v>
      </c>
      <c r="AE15" s="9" t="s">
        <v>1</v>
      </c>
      <c r="AF15" s="11"/>
      <c r="AG15" s="167"/>
      <c r="AH15" s="167"/>
      <c r="AI15" s="110"/>
      <c r="AJ15" s="8"/>
      <c r="AK15" s="115"/>
      <c r="AL15" s="9"/>
      <c r="AM15" s="11"/>
      <c r="AN15" s="167"/>
      <c r="AO15" s="167"/>
      <c r="AP15" s="167"/>
      <c r="AQ15" s="8"/>
      <c r="AR15" s="115"/>
      <c r="AS15" s="9"/>
      <c r="AT15" s="11"/>
      <c r="AU15" s="167">
        <v>78</v>
      </c>
      <c r="AV15" s="167">
        <v>79</v>
      </c>
      <c r="AW15" s="167">
        <f>SUM(AU15:AV15)</f>
        <v>157</v>
      </c>
      <c r="AX15" s="8">
        <v>2</v>
      </c>
      <c r="AY15" s="33">
        <v>184</v>
      </c>
      <c r="AZ15" s="9" t="s">
        <v>1</v>
      </c>
    </row>
    <row r="16" spans="1:52" ht="15.75">
      <c r="A16" s="62">
        <v>7</v>
      </c>
      <c r="B16" s="119" t="s">
        <v>92</v>
      </c>
      <c r="C16" s="64" t="s">
        <v>40</v>
      </c>
      <c r="D16" s="101">
        <v>2013</v>
      </c>
      <c r="E16" s="24">
        <v>14.7</v>
      </c>
      <c r="F16" s="37">
        <v>10</v>
      </c>
      <c r="G16" s="37">
        <f>SUM(F16-E16)</f>
        <v>-4.6999999999999993</v>
      </c>
      <c r="H16" s="5"/>
      <c r="I16" s="58">
        <f>SUM(M16+T16+Y16+AD16+AK16+AR16+AY16)</f>
        <v>577</v>
      </c>
      <c r="J16" s="11"/>
      <c r="K16" s="104">
        <v>92</v>
      </c>
      <c r="L16" s="52">
        <v>13</v>
      </c>
      <c r="M16" s="33">
        <v>50</v>
      </c>
      <c r="N16" s="9" t="s">
        <v>1</v>
      </c>
      <c r="O16" s="11"/>
      <c r="P16" s="104">
        <v>88</v>
      </c>
      <c r="Q16" s="104">
        <v>89</v>
      </c>
      <c r="R16" s="110">
        <f>SUM(P16:Q16)</f>
        <v>177</v>
      </c>
      <c r="S16" s="8">
        <v>8</v>
      </c>
      <c r="T16" s="33">
        <v>100</v>
      </c>
      <c r="U16" s="9" t="s">
        <v>1</v>
      </c>
      <c r="V16" s="11"/>
      <c r="W16" s="167">
        <v>77</v>
      </c>
      <c r="X16" s="83">
        <v>6</v>
      </c>
      <c r="Y16" s="33">
        <v>120</v>
      </c>
      <c r="Z16" s="9" t="s">
        <v>1</v>
      </c>
      <c r="AA16" s="205"/>
      <c r="AB16" s="167">
        <v>80</v>
      </c>
      <c r="AC16" s="207">
        <v>5</v>
      </c>
      <c r="AD16" s="33">
        <v>127</v>
      </c>
      <c r="AE16" s="9" t="s">
        <v>1</v>
      </c>
      <c r="AF16" s="11"/>
      <c r="AG16" s="167">
        <v>92</v>
      </c>
      <c r="AH16" s="167">
        <v>87</v>
      </c>
      <c r="AI16" s="110">
        <f>SUM(AG16:AH16)</f>
        <v>179</v>
      </c>
      <c r="AJ16" s="8">
        <v>6</v>
      </c>
      <c r="AK16" s="33">
        <v>120</v>
      </c>
      <c r="AL16" s="9" t="s">
        <v>1</v>
      </c>
      <c r="AM16" s="11"/>
      <c r="AN16" s="167"/>
      <c r="AO16" s="167"/>
      <c r="AP16" s="167"/>
      <c r="AQ16" s="8"/>
      <c r="AR16" s="33"/>
      <c r="AS16" s="9"/>
      <c r="AT16" s="11"/>
      <c r="AU16" s="167">
        <v>86</v>
      </c>
      <c r="AV16" s="167">
        <v>96</v>
      </c>
      <c r="AW16" s="167">
        <f>SUM(AU16:AV16)</f>
        <v>182</v>
      </c>
      <c r="AX16" s="8">
        <v>12</v>
      </c>
      <c r="AY16" s="33">
        <v>60</v>
      </c>
      <c r="AZ16" s="9" t="s">
        <v>1</v>
      </c>
    </row>
    <row r="17" spans="1:52" ht="15.75">
      <c r="A17" s="62">
        <v>8</v>
      </c>
      <c r="B17" s="119" t="s">
        <v>47</v>
      </c>
      <c r="C17" s="64" t="s">
        <v>57</v>
      </c>
      <c r="D17" s="100">
        <v>2012</v>
      </c>
      <c r="E17" s="23">
        <v>20.6</v>
      </c>
      <c r="F17" s="37">
        <v>16.100000000000001</v>
      </c>
      <c r="G17" s="37">
        <f>SUM(F17-E17)</f>
        <v>-4.5</v>
      </c>
      <c r="H17" s="5"/>
      <c r="I17" s="58">
        <f>SUM(M17+T17+Y17+AD17+AK17+AR17+AY17)</f>
        <v>530</v>
      </c>
      <c r="J17" s="11"/>
      <c r="K17" s="104">
        <v>85</v>
      </c>
      <c r="L17" s="52">
        <v>7</v>
      </c>
      <c r="M17" s="33">
        <v>100</v>
      </c>
      <c r="N17" s="9" t="s">
        <v>1</v>
      </c>
      <c r="O17" s="11"/>
      <c r="P17" s="104"/>
      <c r="Q17" s="104"/>
      <c r="R17" s="110"/>
      <c r="S17" s="8"/>
      <c r="T17" s="115"/>
      <c r="U17" s="9"/>
      <c r="V17" s="11"/>
      <c r="W17" s="167">
        <v>79</v>
      </c>
      <c r="X17" s="83">
        <v>9</v>
      </c>
      <c r="Y17" s="33">
        <v>90</v>
      </c>
      <c r="Z17" s="9" t="s">
        <v>1</v>
      </c>
      <c r="AA17" s="76"/>
      <c r="AB17" s="167">
        <v>83</v>
      </c>
      <c r="AC17" s="27">
        <v>7</v>
      </c>
      <c r="AD17" s="33">
        <v>110</v>
      </c>
      <c r="AE17" s="9"/>
      <c r="AF17" s="11"/>
      <c r="AG17" s="167">
        <v>90</v>
      </c>
      <c r="AH17" s="167">
        <v>93</v>
      </c>
      <c r="AI17" s="110">
        <f>SUM(AG17:AH17)</f>
        <v>183</v>
      </c>
      <c r="AJ17" s="8">
        <v>7</v>
      </c>
      <c r="AK17" s="33">
        <v>110</v>
      </c>
      <c r="AL17" s="9" t="s">
        <v>1</v>
      </c>
      <c r="AM17" s="11"/>
      <c r="AN17" s="167"/>
      <c r="AO17" s="167"/>
      <c r="AP17" s="167"/>
      <c r="AQ17" s="8"/>
      <c r="AR17" s="115"/>
      <c r="AS17" s="9"/>
      <c r="AT17" s="11"/>
      <c r="AU17" s="167">
        <v>87</v>
      </c>
      <c r="AV17" s="167">
        <v>85</v>
      </c>
      <c r="AW17" s="167">
        <f>SUM(AU17:AV17)</f>
        <v>172</v>
      </c>
      <c r="AX17" s="8">
        <v>6</v>
      </c>
      <c r="AY17" s="33">
        <v>120</v>
      </c>
      <c r="AZ17" s="9" t="s">
        <v>1</v>
      </c>
    </row>
    <row r="18" spans="1:52" ht="15.75">
      <c r="A18" s="62">
        <v>9</v>
      </c>
      <c r="B18" s="119" t="s">
        <v>74</v>
      </c>
      <c r="C18" s="64" t="s">
        <v>57</v>
      </c>
      <c r="D18" s="101">
        <v>2013</v>
      </c>
      <c r="E18" s="24">
        <v>18.100000000000001</v>
      </c>
      <c r="F18" s="37">
        <v>12.9</v>
      </c>
      <c r="G18" s="37">
        <f>SUM(F18-E18)</f>
        <v>-5.2000000000000011</v>
      </c>
      <c r="H18" s="5"/>
      <c r="I18" s="58">
        <f>SUM(M18+T18+Y18+AD18+AK18+AR18+AY18)</f>
        <v>514</v>
      </c>
      <c r="J18" s="11"/>
      <c r="K18" s="104">
        <v>98</v>
      </c>
      <c r="L18" s="83">
        <v>16</v>
      </c>
      <c r="M18" s="33">
        <v>20</v>
      </c>
      <c r="N18" s="9" t="s">
        <v>1</v>
      </c>
      <c r="O18" s="111"/>
      <c r="P18" s="104"/>
      <c r="Q18" s="104"/>
      <c r="R18" s="110"/>
      <c r="S18" s="8"/>
      <c r="T18" s="115"/>
      <c r="U18" s="9"/>
      <c r="V18" s="11"/>
      <c r="W18" s="167">
        <v>78</v>
      </c>
      <c r="X18" s="83">
        <v>7</v>
      </c>
      <c r="Y18" s="115">
        <v>105</v>
      </c>
      <c r="Z18" s="9" t="s">
        <v>1</v>
      </c>
      <c r="AA18" s="205"/>
      <c r="AB18" s="167">
        <v>86</v>
      </c>
      <c r="AC18" s="207">
        <v>8</v>
      </c>
      <c r="AD18" s="33">
        <v>95</v>
      </c>
      <c r="AE18" s="9"/>
      <c r="AF18" s="111"/>
      <c r="AG18" s="167">
        <v>83</v>
      </c>
      <c r="AH18" s="167">
        <v>85</v>
      </c>
      <c r="AI18" s="110">
        <f>SUM(AG18:AH18)</f>
        <v>168</v>
      </c>
      <c r="AJ18" s="8">
        <v>2</v>
      </c>
      <c r="AK18" s="33">
        <v>184</v>
      </c>
      <c r="AL18" s="9" t="s">
        <v>1</v>
      </c>
      <c r="AM18" s="111"/>
      <c r="AN18" s="167"/>
      <c r="AO18" s="167"/>
      <c r="AP18" s="167"/>
      <c r="AQ18" s="8"/>
      <c r="AR18" s="115"/>
      <c r="AS18" s="9"/>
      <c r="AT18" s="111"/>
      <c r="AU18" s="167">
        <v>91</v>
      </c>
      <c r="AV18" s="167">
        <v>83</v>
      </c>
      <c r="AW18" s="167">
        <f>SUM(AU18:AV18)</f>
        <v>174</v>
      </c>
      <c r="AX18" s="8">
        <v>7</v>
      </c>
      <c r="AY18" s="33">
        <v>110</v>
      </c>
      <c r="AZ18" s="9" t="s">
        <v>1</v>
      </c>
    </row>
    <row r="19" spans="1:52" ht="15.75">
      <c r="A19" s="62">
        <v>10</v>
      </c>
      <c r="B19" s="119" t="s">
        <v>184</v>
      </c>
      <c r="C19" s="64" t="s">
        <v>185</v>
      </c>
      <c r="D19" s="101">
        <v>2013</v>
      </c>
      <c r="E19" s="37">
        <v>18</v>
      </c>
      <c r="F19" s="37">
        <v>9.9</v>
      </c>
      <c r="G19" s="37">
        <f>SUM(F19-E19)</f>
        <v>-8.1</v>
      </c>
      <c r="H19" s="5"/>
      <c r="I19" s="58">
        <f>SUM(M19+T19+Y19+AD19+AK19+AR19+AY19)</f>
        <v>493</v>
      </c>
      <c r="J19" s="11"/>
      <c r="K19" s="104"/>
      <c r="L19" s="83"/>
      <c r="M19" s="115"/>
      <c r="N19" s="9"/>
      <c r="O19" s="11"/>
      <c r="P19" s="104"/>
      <c r="Q19" s="104"/>
      <c r="R19" s="110"/>
      <c r="S19" s="8"/>
      <c r="T19" s="115"/>
      <c r="U19" s="9"/>
      <c r="V19" s="11"/>
      <c r="W19" s="167">
        <v>68</v>
      </c>
      <c r="X19" s="83">
        <v>2</v>
      </c>
      <c r="Y19" s="33">
        <v>184</v>
      </c>
      <c r="Z19" s="9" t="s">
        <v>1</v>
      </c>
      <c r="AA19" s="205"/>
      <c r="AB19" s="167">
        <v>79</v>
      </c>
      <c r="AC19" s="27">
        <v>3</v>
      </c>
      <c r="AD19" s="33">
        <v>159</v>
      </c>
      <c r="AE19" s="9" t="s">
        <v>1</v>
      </c>
      <c r="AF19" s="11"/>
      <c r="AG19" s="167"/>
      <c r="AH19" s="167"/>
      <c r="AI19" s="110"/>
      <c r="AJ19" s="8"/>
      <c r="AK19" s="115"/>
      <c r="AL19" s="9"/>
      <c r="AM19" s="11"/>
      <c r="AN19" s="167"/>
      <c r="AO19" s="167"/>
      <c r="AP19" s="167"/>
      <c r="AQ19" s="8"/>
      <c r="AR19" s="33"/>
      <c r="AS19" s="9"/>
      <c r="AT19" s="11"/>
      <c r="AU19" s="167">
        <v>85</v>
      </c>
      <c r="AV19" s="167">
        <v>79</v>
      </c>
      <c r="AW19" s="167">
        <f>SUM(AU19:AV19)</f>
        <v>164</v>
      </c>
      <c r="AX19" s="8">
        <v>4</v>
      </c>
      <c r="AY19" s="33">
        <v>150</v>
      </c>
      <c r="AZ19" s="9" t="s">
        <v>1</v>
      </c>
    </row>
    <row r="20" spans="1:52" ht="15.75">
      <c r="A20" s="62">
        <v>11</v>
      </c>
      <c r="B20" s="119" t="s">
        <v>137</v>
      </c>
      <c r="C20" s="64" t="s">
        <v>59</v>
      </c>
      <c r="D20" s="100">
        <v>2012</v>
      </c>
      <c r="E20" s="37">
        <v>12.3</v>
      </c>
      <c r="F20" s="37">
        <v>9.1999999999999993</v>
      </c>
      <c r="G20" s="37">
        <f>SUM(F20-E20)</f>
        <v>-3.1000000000000014</v>
      </c>
      <c r="H20" s="5"/>
      <c r="I20" s="58">
        <f>SUM(M20+T20+Y20+AD20+AK20+AR20+AY20)</f>
        <v>478</v>
      </c>
      <c r="J20" s="11"/>
      <c r="K20" s="104">
        <v>83</v>
      </c>
      <c r="L20" s="83">
        <v>4</v>
      </c>
      <c r="M20" s="33">
        <v>142</v>
      </c>
      <c r="N20" s="9" t="s">
        <v>1</v>
      </c>
      <c r="O20" s="11"/>
      <c r="P20" s="104">
        <v>79</v>
      </c>
      <c r="Q20" s="104">
        <v>87</v>
      </c>
      <c r="R20" s="110">
        <f>SUM(P20:Q20)</f>
        <v>166</v>
      </c>
      <c r="S20" s="8">
        <v>3</v>
      </c>
      <c r="T20" s="33">
        <v>168</v>
      </c>
      <c r="U20" s="9" t="s">
        <v>1</v>
      </c>
      <c r="V20" s="11"/>
      <c r="W20" s="167"/>
      <c r="X20" s="83"/>
      <c r="Y20" s="33"/>
      <c r="Z20" s="9"/>
      <c r="AA20" s="205"/>
      <c r="AB20" s="167"/>
      <c r="AC20" s="207"/>
      <c r="AD20" s="33"/>
      <c r="AE20" s="9" t="s">
        <v>1</v>
      </c>
      <c r="AF20" s="11"/>
      <c r="AG20" s="167"/>
      <c r="AH20" s="167"/>
      <c r="AI20" s="110"/>
      <c r="AJ20" s="8"/>
      <c r="AK20" s="115"/>
      <c r="AL20" s="9"/>
      <c r="AM20" s="11"/>
      <c r="AN20" s="167"/>
      <c r="AO20" s="167"/>
      <c r="AP20" s="167"/>
      <c r="AQ20" s="8"/>
      <c r="AR20" s="33"/>
      <c r="AS20" s="9"/>
      <c r="AT20" s="11"/>
      <c r="AU20" s="167">
        <v>79</v>
      </c>
      <c r="AV20" s="167">
        <v>80</v>
      </c>
      <c r="AW20" s="167">
        <f>SUM(AU20:AV20)</f>
        <v>159</v>
      </c>
      <c r="AX20" s="8">
        <v>3</v>
      </c>
      <c r="AY20" s="33">
        <v>168</v>
      </c>
      <c r="AZ20" s="9" t="s">
        <v>1</v>
      </c>
    </row>
    <row r="21" spans="1:52" ht="15.75">
      <c r="A21" s="62">
        <v>12</v>
      </c>
      <c r="B21" s="119" t="s">
        <v>53</v>
      </c>
      <c r="C21" s="65" t="s">
        <v>56</v>
      </c>
      <c r="D21" s="100">
        <v>2012</v>
      </c>
      <c r="E21" s="24">
        <v>14.7</v>
      </c>
      <c r="F21" s="37">
        <v>11.7</v>
      </c>
      <c r="G21" s="37">
        <f>SUM(F21-E21)</f>
        <v>-3</v>
      </c>
      <c r="H21" s="5"/>
      <c r="I21" s="58">
        <f>SUM(M21+T21+Y21+AD21+AK21+AR21+AY21)</f>
        <v>450</v>
      </c>
      <c r="J21" s="11"/>
      <c r="K21" s="104">
        <v>84</v>
      </c>
      <c r="L21" s="83">
        <v>6</v>
      </c>
      <c r="M21" s="33">
        <v>120</v>
      </c>
      <c r="N21" s="9" t="s">
        <v>1</v>
      </c>
      <c r="O21" s="11"/>
      <c r="P21" s="104">
        <v>91</v>
      </c>
      <c r="Q21" s="104">
        <v>99</v>
      </c>
      <c r="R21" s="110">
        <f>SUM(P21:Q21)</f>
        <v>190</v>
      </c>
      <c r="S21" s="8">
        <v>11</v>
      </c>
      <c r="T21" s="33">
        <v>70</v>
      </c>
      <c r="U21" s="9" t="s">
        <v>1</v>
      </c>
      <c r="V21" s="11"/>
      <c r="W21" s="167"/>
      <c r="X21" s="83"/>
      <c r="Y21" s="33"/>
      <c r="Z21" s="9"/>
      <c r="AA21" s="205"/>
      <c r="AB21" s="167"/>
      <c r="AC21" s="207"/>
      <c r="AD21" s="33"/>
      <c r="AE21" s="9"/>
      <c r="AF21" s="11"/>
      <c r="AG21" s="167">
        <v>92</v>
      </c>
      <c r="AH21" s="167">
        <v>82</v>
      </c>
      <c r="AI21" s="110">
        <f>SUM(AG21:AH21)</f>
        <v>174</v>
      </c>
      <c r="AJ21" s="8">
        <v>4</v>
      </c>
      <c r="AK21" s="33">
        <v>150</v>
      </c>
      <c r="AL21" s="9" t="s">
        <v>1</v>
      </c>
      <c r="AM21" s="11"/>
      <c r="AN21" s="167">
        <v>90</v>
      </c>
      <c r="AO21" s="167">
        <v>88</v>
      </c>
      <c r="AP21" s="167">
        <f>SUM(AN21:AO21)</f>
        <v>178</v>
      </c>
      <c r="AQ21" s="8">
        <v>7</v>
      </c>
      <c r="AR21" s="33">
        <v>110</v>
      </c>
      <c r="AS21" s="9" t="s">
        <v>1</v>
      </c>
      <c r="AT21" s="11"/>
      <c r="AU21" s="167"/>
      <c r="AV21" s="167"/>
      <c r="AW21" s="167"/>
      <c r="AX21" s="8"/>
      <c r="AY21" s="33"/>
      <c r="AZ21" s="9"/>
    </row>
    <row r="22" spans="1:52" ht="15.75">
      <c r="A22" s="62">
        <v>13</v>
      </c>
      <c r="B22" s="119" t="s">
        <v>130</v>
      </c>
      <c r="C22" s="65" t="s">
        <v>62</v>
      </c>
      <c r="D22" s="101">
        <v>2013</v>
      </c>
      <c r="E22" s="24">
        <v>7.4</v>
      </c>
      <c r="F22" s="37">
        <v>6.7</v>
      </c>
      <c r="G22" s="37">
        <f>SUM(F22-E22)</f>
        <v>-0.70000000000000018</v>
      </c>
      <c r="H22" s="5"/>
      <c r="I22" s="58">
        <f>SUM(M22+T22+Y22+AD22+AK22+AR22+AY22)</f>
        <v>434</v>
      </c>
      <c r="J22" s="11"/>
      <c r="K22" s="104">
        <v>85</v>
      </c>
      <c r="L22" s="52">
        <v>7</v>
      </c>
      <c r="M22" s="33">
        <v>100</v>
      </c>
      <c r="N22" s="9" t="s">
        <v>1</v>
      </c>
      <c r="O22" s="111"/>
      <c r="P22" s="104">
        <v>81</v>
      </c>
      <c r="Q22" s="104">
        <v>87</v>
      </c>
      <c r="R22" s="110">
        <f>SUM(P22:Q22)</f>
        <v>168</v>
      </c>
      <c r="S22" s="8">
        <v>4</v>
      </c>
      <c r="T22" s="33">
        <v>150</v>
      </c>
      <c r="U22" s="9" t="s">
        <v>1</v>
      </c>
      <c r="V22" s="11"/>
      <c r="W22" s="167"/>
      <c r="X22" s="52"/>
      <c r="Y22" s="33"/>
      <c r="Z22" s="9"/>
      <c r="AA22" s="205"/>
      <c r="AB22" s="167"/>
      <c r="AC22" s="207"/>
      <c r="AD22" s="33"/>
      <c r="AE22" s="9"/>
      <c r="AF22" s="111"/>
      <c r="AG22" s="167"/>
      <c r="AH22" s="167"/>
      <c r="AI22" s="110"/>
      <c r="AJ22" s="8"/>
      <c r="AK22" s="115"/>
      <c r="AL22" s="9"/>
      <c r="AM22" s="111"/>
      <c r="AN22" s="167">
        <v>82</v>
      </c>
      <c r="AO22" s="167">
        <v>73</v>
      </c>
      <c r="AP22" s="167">
        <f>SUM(AN22:AO22)</f>
        <v>155</v>
      </c>
      <c r="AQ22" s="8">
        <v>2</v>
      </c>
      <c r="AR22" s="33">
        <v>184</v>
      </c>
      <c r="AS22" s="9" t="s">
        <v>1</v>
      </c>
      <c r="AT22" s="111"/>
      <c r="AU22" s="167"/>
      <c r="AV22" s="167"/>
      <c r="AW22" s="167"/>
      <c r="AX22" s="8"/>
      <c r="AY22" s="115"/>
      <c r="AZ22" s="9"/>
    </row>
    <row r="23" spans="1:52" ht="15.75">
      <c r="A23" s="62">
        <v>14</v>
      </c>
      <c r="B23" s="119" t="s">
        <v>132</v>
      </c>
      <c r="C23" s="65" t="s">
        <v>90</v>
      </c>
      <c r="D23" s="100">
        <v>2012</v>
      </c>
      <c r="E23" s="24">
        <v>25.7</v>
      </c>
      <c r="F23" s="37">
        <v>19.3</v>
      </c>
      <c r="G23" s="37">
        <f>SUM(F23-E23)</f>
        <v>-6.3999999999999986</v>
      </c>
      <c r="H23" s="5"/>
      <c r="I23" s="58">
        <f>SUM(M23+T23+Y23+AD23+AK23+AR23+AY23)</f>
        <v>335</v>
      </c>
      <c r="J23" s="11"/>
      <c r="K23" s="104">
        <v>97</v>
      </c>
      <c r="L23" s="52">
        <v>15</v>
      </c>
      <c r="M23" s="33">
        <v>30</v>
      </c>
      <c r="N23" s="9" t="s">
        <v>1</v>
      </c>
      <c r="O23" s="11"/>
      <c r="P23" s="104"/>
      <c r="Q23" s="104"/>
      <c r="R23" s="110"/>
      <c r="S23" s="112"/>
      <c r="T23" s="113"/>
      <c r="U23" s="114"/>
      <c r="V23" s="11"/>
      <c r="W23" s="167"/>
      <c r="X23" s="52"/>
      <c r="Y23" s="33"/>
      <c r="Z23" s="9"/>
      <c r="AA23" s="205"/>
      <c r="AB23" s="167">
        <v>88</v>
      </c>
      <c r="AC23" s="207">
        <v>12</v>
      </c>
      <c r="AD23" s="33">
        <v>60</v>
      </c>
      <c r="AE23" s="9" t="s">
        <v>1</v>
      </c>
      <c r="AF23" s="11"/>
      <c r="AG23" s="167">
        <v>96</v>
      </c>
      <c r="AH23" s="167">
        <v>88</v>
      </c>
      <c r="AI23" s="110">
        <f>SUM(AG23:AH23)</f>
        <v>184</v>
      </c>
      <c r="AJ23" s="207">
        <v>8</v>
      </c>
      <c r="AK23" s="33">
        <v>95</v>
      </c>
      <c r="AL23" s="9" t="s">
        <v>1</v>
      </c>
      <c r="AM23" s="11"/>
      <c r="AN23" s="167">
        <v>81</v>
      </c>
      <c r="AO23" s="167">
        <v>88</v>
      </c>
      <c r="AP23" s="167">
        <f>SUM(AN23:AO23)</f>
        <v>169</v>
      </c>
      <c r="AQ23" s="8">
        <v>4</v>
      </c>
      <c r="AR23" s="33">
        <v>150</v>
      </c>
      <c r="AS23" s="9" t="s">
        <v>1</v>
      </c>
      <c r="AT23" s="11"/>
      <c r="AU23" s="167"/>
      <c r="AV23" s="167"/>
      <c r="AW23" s="167"/>
      <c r="AX23" s="207"/>
      <c r="AY23" s="33"/>
      <c r="AZ23" s="9"/>
    </row>
    <row r="24" spans="1:52" ht="15.75">
      <c r="A24" s="62">
        <v>15</v>
      </c>
      <c r="B24" s="119" t="s">
        <v>51</v>
      </c>
      <c r="C24" s="65" t="s">
        <v>61</v>
      </c>
      <c r="D24" s="100">
        <v>2012</v>
      </c>
      <c r="E24" s="24">
        <v>9.6</v>
      </c>
      <c r="F24" s="37">
        <v>9.8000000000000007</v>
      </c>
      <c r="G24" s="37">
        <f>SUM(F24-E24)</f>
        <v>0.20000000000000107</v>
      </c>
      <c r="H24" s="5"/>
      <c r="I24" s="58">
        <f>SUM(M24+T24+Y24+AD24+AK24+AR24+AY24)</f>
        <v>276</v>
      </c>
      <c r="J24" s="11"/>
      <c r="K24" s="104">
        <v>83</v>
      </c>
      <c r="L24" s="52">
        <v>4</v>
      </c>
      <c r="M24" s="33">
        <v>142</v>
      </c>
      <c r="N24" s="9" t="s">
        <v>1</v>
      </c>
      <c r="O24" s="11"/>
      <c r="P24" s="104">
        <v>85</v>
      </c>
      <c r="Q24" s="104">
        <v>86</v>
      </c>
      <c r="R24" s="110">
        <f>SUM(P24:Q24)</f>
        <v>171</v>
      </c>
      <c r="S24" s="8">
        <v>5</v>
      </c>
      <c r="T24" s="33">
        <v>134</v>
      </c>
      <c r="U24" s="9" t="s">
        <v>1</v>
      </c>
      <c r="V24" s="11"/>
      <c r="W24" s="167"/>
      <c r="X24" s="52"/>
      <c r="Y24" s="33"/>
      <c r="Z24" s="9"/>
      <c r="AA24" s="205"/>
      <c r="AB24" s="167"/>
      <c r="AC24" s="207"/>
      <c r="AD24" s="33"/>
      <c r="AE24" s="9" t="s">
        <v>1</v>
      </c>
      <c r="AF24" s="11"/>
      <c r="AG24" s="167"/>
      <c r="AH24" s="167"/>
      <c r="AI24" s="110"/>
      <c r="AJ24" s="8"/>
      <c r="AK24" s="115"/>
      <c r="AL24" s="9"/>
      <c r="AM24" s="11"/>
      <c r="AN24" s="167"/>
      <c r="AO24" s="167"/>
      <c r="AP24" s="167"/>
      <c r="AQ24" s="8"/>
      <c r="AR24" s="33"/>
      <c r="AS24" s="9"/>
      <c r="AT24" s="11"/>
      <c r="AU24" s="167"/>
      <c r="AV24" s="167"/>
      <c r="AW24" s="167"/>
      <c r="AX24" s="8"/>
      <c r="AY24" s="33"/>
      <c r="AZ24" s="9"/>
    </row>
    <row r="25" spans="1:52" ht="15.75">
      <c r="A25" s="62">
        <v>16</v>
      </c>
      <c r="B25" s="119" t="s">
        <v>133</v>
      </c>
      <c r="C25" s="65" t="s">
        <v>56</v>
      </c>
      <c r="D25" s="100">
        <v>2012</v>
      </c>
      <c r="E25" s="24">
        <v>35.299999999999997</v>
      </c>
      <c r="F25" s="37">
        <v>18.3</v>
      </c>
      <c r="G25" s="37">
        <f>SUM(F25-E25)</f>
        <v>-16.999999999999996</v>
      </c>
      <c r="H25" s="5"/>
      <c r="I25" s="58">
        <f>SUM(M25+T25+Y25+AD25+AK25+AR25+AY25)</f>
        <v>272</v>
      </c>
      <c r="J25" s="11"/>
      <c r="K25" s="104">
        <v>110</v>
      </c>
      <c r="L25" s="83">
        <v>20</v>
      </c>
      <c r="M25" s="33">
        <v>12</v>
      </c>
      <c r="N25" s="9" t="s">
        <v>1</v>
      </c>
      <c r="O25" s="11"/>
      <c r="P25" s="104"/>
      <c r="Q25" s="104"/>
      <c r="R25" s="110"/>
      <c r="S25" s="8"/>
      <c r="T25" s="115"/>
      <c r="U25" s="9"/>
      <c r="V25" s="11"/>
      <c r="W25" s="167">
        <v>84</v>
      </c>
      <c r="X25" s="83">
        <v>15</v>
      </c>
      <c r="Y25" s="33">
        <v>30</v>
      </c>
      <c r="Z25" s="9" t="s">
        <v>1</v>
      </c>
      <c r="AA25" s="76"/>
      <c r="AB25" s="204">
        <v>96</v>
      </c>
      <c r="AC25" s="207">
        <v>14</v>
      </c>
      <c r="AD25" s="33">
        <v>35</v>
      </c>
      <c r="AE25" s="9" t="s">
        <v>1</v>
      </c>
      <c r="AF25" s="11"/>
      <c r="AG25" s="167">
        <v>95</v>
      </c>
      <c r="AH25" s="167">
        <v>89</v>
      </c>
      <c r="AI25" s="110">
        <f>SUM(AG25:AH25)</f>
        <v>184</v>
      </c>
      <c r="AJ25" s="8">
        <v>8</v>
      </c>
      <c r="AK25" s="33">
        <v>95</v>
      </c>
      <c r="AL25" s="9" t="s">
        <v>1</v>
      </c>
      <c r="AM25" s="11"/>
      <c r="AN25" s="167">
        <v>86</v>
      </c>
      <c r="AO25" s="167">
        <v>94</v>
      </c>
      <c r="AP25" s="167">
        <f>SUM(AN25:AO25)</f>
        <v>180</v>
      </c>
      <c r="AQ25" s="8">
        <v>8</v>
      </c>
      <c r="AR25" s="33">
        <v>100</v>
      </c>
      <c r="AS25" s="9" t="s">
        <v>1</v>
      </c>
      <c r="AT25" s="11"/>
      <c r="AU25" s="167"/>
      <c r="AV25" s="167"/>
      <c r="AW25" s="167"/>
      <c r="AX25" s="8"/>
      <c r="AY25" s="33"/>
      <c r="AZ25" s="9"/>
    </row>
    <row r="26" spans="1:52" ht="15.75">
      <c r="A26" s="62">
        <v>17</v>
      </c>
      <c r="B26" s="119" t="s">
        <v>72</v>
      </c>
      <c r="C26" s="65" t="s">
        <v>42</v>
      </c>
      <c r="D26" s="101">
        <v>2013</v>
      </c>
      <c r="E26" s="24">
        <v>28.7</v>
      </c>
      <c r="F26" s="37">
        <v>22.4</v>
      </c>
      <c r="G26" s="37">
        <f>SUM(F26-E26)</f>
        <v>-6.3000000000000007</v>
      </c>
      <c r="H26" s="5"/>
      <c r="I26" s="58">
        <f>SUM(M26+T26+Y26+AD26+AK26+AR26+AY26)</f>
        <v>268</v>
      </c>
      <c r="J26" s="11"/>
      <c r="K26" s="104">
        <v>103</v>
      </c>
      <c r="L26" s="52">
        <v>17</v>
      </c>
      <c r="M26" s="33">
        <v>18</v>
      </c>
      <c r="N26" s="9" t="s">
        <v>1</v>
      </c>
      <c r="O26" s="11"/>
      <c r="P26" s="104"/>
      <c r="Q26" s="104"/>
      <c r="R26" s="110"/>
      <c r="S26" s="8"/>
      <c r="T26" s="115"/>
      <c r="U26" s="9"/>
      <c r="V26" s="11"/>
      <c r="W26" s="167">
        <v>80</v>
      </c>
      <c r="X26" s="83">
        <v>10</v>
      </c>
      <c r="Y26" s="33">
        <v>80</v>
      </c>
      <c r="Z26" s="9" t="s">
        <v>1</v>
      </c>
      <c r="AA26" s="205"/>
      <c r="AB26" s="167"/>
      <c r="AC26" s="207"/>
      <c r="AD26" s="33"/>
      <c r="AE26" s="9"/>
      <c r="AF26" s="11"/>
      <c r="AG26" s="167">
        <v>101</v>
      </c>
      <c r="AH26" s="167">
        <v>97</v>
      </c>
      <c r="AI26" s="110">
        <f>SUM(AG26:AH26)</f>
        <v>198</v>
      </c>
      <c r="AJ26" s="8">
        <v>10</v>
      </c>
      <c r="AK26" s="33">
        <v>80</v>
      </c>
      <c r="AL26" s="9" t="s">
        <v>1</v>
      </c>
      <c r="AM26" s="11"/>
      <c r="AN26" s="167">
        <v>97</v>
      </c>
      <c r="AO26" s="167">
        <v>93</v>
      </c>
      <c r="AP26" s="167">
        <f>SUM(AN26:AO26)</f>
        <v>190</v>
      </c>
      <c r="AQ26" s="8">
        <v>9</v>
      </c>
      <c r="AR26" s="33">
        <v>90</v>
      </c>
      <c r="AS26" s="9" t="s">
        <v>1</v>
      </c>
      <c r="AT26" s="11"/>
      <c r="AU26" s="167"/>
      <c r="AV26" s="167"/>
      <c r="AW26" s="167"/>
      <c r="AX26" s="8"/>
      <c r="AY26" s="33"/>
      <c r="AZ26" s="9"/>
    </row>
    <row r="27" spans="1:52" ht="15.75">
      <c r="A27" s="62">
        <v>18</v>
      </c>
      <c r="B27" s="119" t="s">
        <v>178</v>
      </c>
      <c r="C27" s="64" t="s">
        <v>44</v>
      </c>
      <c r="D27" s="100">
        <v>2012</v>
      </c>
      <c r="E27" s="37">
        <v>22.1</v>
      </c>
      <c r="F27" s="37">
        <v>18.8</v>
      </c>
      <c r="G27" s="37">
        <f>SUM(F27-E27)</f>
        <v>-3.3000000000000007</v>
      </c>
      <c r="H27" s="5"/>
      <c r="I27" s="58">
        <f>SUM(M27+T27+Y27+AD27+AK27+AR27+AY27)</f>
        <v>250</v>
      </c>
      <c r="J27" s="11"/>
      <c r="K27" s="104"/>
      <c r="L27" s="83"/>
      <c r="M27" s="115"/>
      <c r="N27" s="9"/>
      <c r="O27" s="11"/>
      <c r="P27" s="104"/>
      <c r="Q27" s="104"/>
      <c r="R27" s="110"/>
      <c r="S27" s="8"/>
      <c r="T27" s="115"/>
      <c r="U27" s="9"/>
      <c r="V27" s="11"/>
      <c r="W27" s="167">
        <v>78</v>
      </c>
      <c r="X27" s="83">
        <v>7</v>
      </c>
      <c r="Y27" s="33">
        <v>105</v>
      </c>
      <c r="Z27" s="9" t="s">
        <v>1</v>
      </c>
      <c r="AA27" s="205"/>
      <c r="AB27" s="167">
        <v>87</v>
      </c>
      <c r="AC27" s="207">
        <v>10</v>
      </c>
      <c r="AD27" s="33">
        <v>75</v>
      </c>
      <c r="AE27" s="9" t="s">
        <v>1</v>
      </c>
      <c r="AF27" s="11"/>
      <c r="AG27" s="167"/>
      <c r="AH27" s="167"/>
      <c r="AI27" s="110"/>
      <c r="AJ27" s="8"/>
      <c r="AK27" s="33"/>
      <c r="AL27" s="9"/>
      <c r="AM27" s="11"/>
      <c r="AN27" s="167"/>
      <c r="AO27" s="167"/>
      <c r="AP27" s="167"/>
      <c r="AQ27" s="8"/>
      <c r="AR27" s="33"/>
      <c r="AS27" s="9"/>
      <c r="AT27" s="11"/>
      <c r="AU27" s="167">
        <v>94</v>
      </c>
      <c r="AV27" s="167">
        <v>86</v>
      </c>
      <c r="AW27" s="167">
        <f>SUM(AU27:AV27)</f>
        <v>180</v>
      </c>
      <c r="AX27" s="8">
        <v>11</v>
      </c>
      <c r="AY27" s="33">
        <v>70</v>
      </c>
      <c r="AZ27" s="9" t="s">
        <v>1</v>
      </c>
    </row>
    <row r="28" spans="1:52" ht="15.75">
      <c r="A28" s="62">
        <v>19</v>
      </c>
      <c r="B28" s="119" t="s">
        <v>180</v>
      </c>
      <c r="C28" s="64" t="s">
        <v>54</v>
      </c>
      <c r="D28" s="100">
        <v>2012</v>
      </c>
      <c r="E28" s="37">
        <v>17.100000000000001</v>
      </c>
      <c r="F28" s="37">
        <v>15.7</v>
      </c>
      <c r="G28" s="37">
        <f>SUM(F28-E28)</f>
        <v>-1.4000000000000021</v>
      </c>
      <c r="H28" s="5"/>
      <c r="I28" s="58">
        <f>SUM(M28+T28+Y28+AD28+AK28+AR28+AY28)</f>
        <v>247</v>
      </c>
      <c r="J28" s="11"/>
      <c r="K28" s="104"/>
      <c r="L28" s="83"/>
      <c r="M28" s="115"/>
      <c r="N28" s="9"/>
      <c r="O28" s="11"/>
      <c r="P28" s="104">
        <v>89</v>
      </c>
      <c r="Q28" s="104">
        <v>86</v>
      </c>
      <c r="R28" s="110">
        <f>SUM(P28:Q28)</f>
        <v>175</v>
      </c>
      <c r="S28" s="8">
        <v>7</v>
      </c>
      <c r="T28" s="33">
        <v>110</v>
      </c>
      <c r="U28" s="9" t="s">
        <v>1</v>
      </c>
      <c r="V28" s="11"/>
      <c r="W28" s="167">
        <v>85</v>
      </c>
      <c r="X28" s="83">
        <v>16</v>
      </c>
      <c r="Y28" s="33">
        <v>19</v>
      </c>
      <c r="Z28" s="9" t="s">
        <v>1</v>
      </c>
      <c r="AA28" s="205"/>
      <c r="AB28" s="167">
        <v>99</v>
      </c>
      <c r="AC28" s="207">
        <v>17</v>
      </c>
      <c r="AD28" s="33">
        <v>18</v>
      </c>
      <c r="AE28" s="9" t="s">
        <v>1</v>
      </c>
      <c r="AF28" s="11"/>
      <c r="AG28" s="167"/>
      <c r="AH28" s="167"/>
      <c r="AI28" s="110"/>
      <c r="AJ28" s="8"/>
      <c r="AK28" s="33"/>
      <c r="AL28" s="114"/>
      <c r="AM28" s="11"/>
      <c r="AN28" s="167"/>
      <c r="AO28" s="167"/>
      <c r="AP28" s="167"/>
      <c r="AQ28" s="8"/>
      <c r="AR28" s="33"/>
      <c r="AS28" s="9"/>
      <c r="AT28" s="11"/>
      <c r="AU28" s="167">
        <v>91</v>
      </c>
      <c r="AV28" s="167">
        <v>84</v>
      </c>
      <c r="AW28" s="167">
        <f>SUM(AU28:AV28)</f>
        <v>175</v>
      </c>
      <c r="AX28" s="8">
        <v>8</v>
      </c>
      <c r="AY28" s="33">
        <v>100</v>
      </c>
      <c r="AZ28" s="9" t="s">
        <v>1</v>
      </c>
    </row>
    <row r="29" spans="1:52" ht="15.75">
      <c r="A29" s="62">
        <v>19</v>
      </c>
      <c r="B29" s="119" t="s">
        <v>183</v>
      </c>
      <c r="C29" s="64" t="s">
        <v>55</v>
      </c>
      <c r="D29" s="100">
        <v>2012</v>
      </c>
      <c r="E29" s="37">
        <v>25.2</v>
      </c>
      <c r="F29" s="37">
        <v>20.2</v>
      </c>
      <c r="G29" s="37">
        <f>SUM(F29-E29)</f>
        <v>-5</v>
      </c>
      <c r="H29" s="5"/>
      <c r="I29" s="58">
        <f>SUM(M29+T29+Y29+AD29+AK29+AR29+AY29)</f>
        <v>209</v>
      </c>
      <c r="J29" s="11"/>
      <c r="K29" s="104"/>
      <c r="L29" s="83"/>
      <c r="M29" s="115"/>
      <c r="N29" s="9"/>
      <c r="O29" s="7"/>
      <c r="P29" s="104"/>
      <c r="Q29" s="104"/>
      <c r="R29" s="110"/>
      <c r="S29" s="8"/>
      <c r="T29" s="115"/>
      <c r="U29" s="9"/>
      <c r="V29" s="11"/>
      <c r="W29" s="167">
        <v>75</v>
      </c>
      <c r="X29" s="83">
        <v>5</v>
      </c>
      <c r="Y29" s="33">
        <v>134</v>
      </c>
      <c r="Z29" s="9" t="s">
        <v>1</v>
      </c>
      <c r="AA29" s="205"/>
      <c r="AB29" s="167">
        <v>96</v>
      </c>
      <c r="AC29" s="27">
        <v>14</v>
      </c>
      <c r="AD29" s="33">
        <v>35</v>
      </c>
      <c r="AE29" s="9" t="s">
        <v>1</v>
      </c>
      <c r="AF29" s="7"/>
      <c r="AG29" s="167"/>
      <c r="AH29" s="167"/>
      <c r="AI29" s="110"/>
      <c r="AJ29" s="8"/>
      <c r="AK29" s="33"/>
      <c r="AL29" s="9"/>
      <c r="AM29" s="7"/>
      <c r="AN29" s="167"/>
      <c r="AO29" s="167"/>
      <c r="AP29" s="167">
        <f>SUM(AN29:AO29)</f>
        <v>0</v>
      </c>
      <c r="AQ29" s="8"/>
      <c r="AR29" s="33"/>
      <c r="AS29" s="114"/>
      <c r="AT29" s="7"/>
      <c r="AU29" s="167">
        <v>99</v>
      </c>
      <c r="AV29" s="167">
        <v>98</v>
      </c>
      <c r="AW29" s="167">
        <f>SUM(AU29:AV29)</f>
        <v>197</v>
      </c>
      <c r="AX29" s="8">
        <v>14</v>
      </c>
      <c r="AY29" s="33">
        <v>40</v>
      </c>
      <c r="AZ29" s="9" t="s">
        <v>1</v>
      </c>
    </row>
    <row r="30" spans="1:52" ht="15.75">
      <c r="A30" s="62">
        <v>21</v>
      </c>
      <c r="B30" s="119" t="s">
        <v>181</v>
      </c>
      <c r="C30" s="64" t="s">
        <v>54</v>
      </c>
      <c r="D30" s="100">
        <v>2012</v>
      </c>
      <c r="E30" s="37">
        <v>20</v>
      </c>
      <c r="F30" s="37">
        <v>20.2</v>
      </c>
      <c r="G30" s="37">
        <f>SUM(F30-E30)</f>
        <v>0.19999999999999929</v>
      </c>
      <c r="H30" s="5"/>
      <c r="I30" s="58">
        <f>SUM(M30+T30+Y30+AD30+AK30+AR30+AY30)</f>
        <v>205</v>
      </c>
      <c r="J30" s="11"/>
      <c r="K30" s="104"/>
      <c r="L30" s="83"/>
      <c r="M30" s="115"/>
      <c r="N30" s="9"/>
      <c r="O30" s="11"/>
      <c r="P30" s="104"/>
      <c r="Q30" s="104"/>
      <c r="R30" s="110"/>
      <c r="S30" s="8"/>
      <c r="T30" s="115"/>
      <c r="U30" s="9"/>
      <c r="V30" s="11"/>
      <c r="W30" s="167">
        <v>81</v>
      </c>
      <c r="X30" s="83">
        <v>11</v>
      </c>
      <c r="Y30" s="33">
        <v>70</v>
      </c>
      <c r="Z30" s="9" t="s">
        <v>1</v>
      </c>
      <c r="AA30" s="205"/>
      <c r="AB30" s="167">
        <v>95</v>
      </c>
      <c r="AC30" s="27">
        <v>13</v>
      </c>
      <c r="AD30" s="33">
        <v>50</v>
      </c>
      <c r="AE30" s="9" t="s">
        <v>1</v>
      </c>
      <c r="AF30" s="11"/>
      <c r="AG30" s="167"/>
      <c r="AH30" s="167"/>
      <c r="AI30" s="110"/>
      <c r="AJ30" s="8"/>
      <c r="AK30" s="115"/>
      <c r="AL30" s="9"/>
      <c r="AM30" s="11"/>
      <c r="AN30" s="167"/>
      <c r="AO30" s="167"/>
      <c r="AP30" s="167"/>
      <c r="AQ30" s="8"/>
      <c r="AR30" s="33"/>
      <c r="AS30" s="9"/>
      <c r="AT30" s="11"/>
      <c r="AU30" s="167">
        <v>93</v>
      </c>
      <c r="AV30" s="167">
        <v>83</v>
      </c>
      <c r="AW30" s="167">
        <f>SUM(AU30:AV30)</f>
        <v>176</v>
      </c>
      <c r="AX30" s="8">
        <v>9</v>
      </c>
      <c r="AY30" s="33">
        <v>85</v>
      </c>
      <c r="AZ30" s="9" t="s">
        <v>1</v>
      </c>
    </row>
    <row r="31" spans="1:52" ht="15.75">
      <c r="A31" s="62">
        <v>22</v>
      </c>
      <c r="B31" s="119" t="s">
        <v>118</v>
      </c>
      <c r="C31" s="65" t="s">
        <v>119</v>
      </c>
      <c r="D31" s="100">
        <v>2012</v>
      </c>
      <c r="E31" s="24">
        <v>21.3</v>
      </c>
      <c r="F31" s="37">
        <v>20</v>
      </c>
      <c r="G31" s="37">
        <f>SUM(F31-E31)</f>
        <v>-1.3000000000000007</v>
      </c>
      <c r="H31" s="5"/>
      <c r="I31" s="58">
        <f>SUM(M31+T31+Y31+AD31+AK31+AR31+AY31)</f>
        <v>194</v>
      </c>
      <c r="J31" s="11"/>
      <c r="K31" s="104">
        <v>91</v>
      </c>
      <c r="L31" s="83">
        <v>12</v>
      </c>
      <c r="M31" s="33">
        <v>60</v>
      </c>
      <c r="N31" s="9" t="s">
        <v>1</v>
      </c>
      <c r="O31" s="11"/>
      <c r="P31" s="104"/>
      <c r="Q31" s="104"/>
      <c r="R31" s="110"/>
      <c r="S31" s="8"/>
      <c r="T31" s="115"/>
      <c r="U31" s="9"/>
      <c r="V31" s="11"/>
      <c r="W31" s="167"/>
      <c r="X31" s="83"/>
      <c r="Y31" s="33"/>
      <c r="Z31" s="9"/>
      <c r="AA31" s="76"/>
      <c r="AB31" s="204"/>
      <c r="AC31" s="207"/>
      <c r="AD31" s="33"/>
      <c r="AE31" s="9"/>
      <c r="AF31" s="11"/>
      <c r="AG31" s="167"/>
      <c r="AH31" s="167"/>
      <c r="AI31" s="110"/>
      <c r="AJ31" s="8"/>
      <c r="AK31" s="33"/>
      <c r="AL31" s="9"/>
      <c r="AM31" s="11"/>
      <c r="AN31" s="167">
        <v>91</v>
      </c>
      <c r="AO31" s="167">
        <v>79</v>
      </c>
      <c r="AP31" s="167">
        <f>SUM(AN31:AO31)</f>
        <v>170</v>
      </c>
      <c r="AQ31" s="8">
        <v>5</v>
      </c>
      <c r="AR31" s="33">
        <v>134</v>
      </c>
      <c r="AS31" s="9" t="s">
        <v>1</v>
      </c>
      <c r="AT31" s="11"/>
      <c r="AU31" s="167"/>
      <c r="AV31" s="167"/>
      <c r="AW31" s="167"/>
      <c r="AX31" s="8"/>
      <c r="AY31" s="115"/>
      <c r="AZ31" s="9"/>
    </row>
    <row r="32" spans="1:52" ht="15.75">
      <c r="A32" s="62">
        <v>23</v>
      </c>
      <c r="B32" s="119" t="s">
        <v>179</v>
      </c>
      <c r="C32" s="65" t="s">
        <v>144</v>
      </c>
      <c r="D32" s="101">
        <v>2013</v>
      </c>
      <c r="E32" s="37">
        <v>31</v>
      </c>
      <c r="F32" s="37">
        <v>20.9</v>
      </c>
      <c r="G32" s="37">
        <f>SUM(F32-E32)</f>
        <v>-10.100000000000001</v>
      </c>
      <c r="H32" s="5"/>
      <c r="I32" s="58">
        <f>SUM(M32+T32+Y32+AD32+AK32+AR32+AY32)</f>
        <v>180</v>
      </c>
      <c r="J32" s="11"/>
      <c r="K32" s="104"/>
      <c r="L32" s="83"/>
      <c r="M32" s="115"/>
      <c r="N32" s="9"/>
      <c r="O32" s="11"/>
      <c r="P32" s="104"/>
      <c r="Q32" s="104"/>
      <c r="R32" s="110"/>
      <c r="S32" s="8"/>
      <c r="T32" s="115"/>
      <c r="U32" s="9"/>
      <c r="V32" s="11"/>
      <c r="W32" s="167">
        <v>82</v>
      </c>
      <c r="X32" s="83">
        <v>12</v>
      </c>
      <c r="Y32" s="33">
        <v>60</v>
      </c>
      <c r="Z32" s="9" t="s">
        <v>1</v>
      </c>
      <c r="AA32" s="11"/>
      <c r="AB32" s="167"/>
      <c r="AC32" s="27"/>
      <c r="AD32" s="115"/>
      <c r="AE32" s="9"/>
      <c r="AF32" s="11"/>
      <c r="AG32" s="167"/>
      <c r="AH32" s="167"/>
      <c r="AI32" s="110"/>
      <c r="AJ32" s="8"/>
      <c r="AK32" s="33"/>
      <c r="AL32" s="9"/>
      <c r="AM32" s="11"/>
      <c r="AN32" s="167">
        <v>85</v>
      </c>
      <c r="AO32" s="167">
        <v>88</v>
      </c>
      <c r="AP32" s="167">
        <f>SUM(AN32:AO32)</f>
        <v>173</v>
      </c>
      <c r="AQ32" s="8">
        <v>6</v>
      </c>
      <c r="AR32" s="33">
        <v>120</v>
      </c>
      <c r="AS32" s="9" t="s">
        <v>1</v>
      </c>
      <c r="AT32" s="11"/>
      <c r="AU32" s="167"/>
      <c r="AV32" s="167"/>
      <c r="AW32" s="167"/>
      <c r="AX32" s="8"/>
      <c r="AY32" s="33"/>
      <c r="AZ32" s="9"/>
    </row>
    <row r="33" spans="1:52" ht="15.75">
      <c r="A33" s="62">
        <v>23</v>
      </c>
      <c r="B33" s="119" t="s">
        <v>131</v>
      </c>
      <c r="C33" s="64" t="s">
        <v>54</v>
      </c>
      <c r="D33" s="100">
        <v>2012</v>
      </c>
      <c r="E33" s="24">
        <v>22.3</v>
      </c>
      <c r="F33" s="37">
        <v>21.1</v>
      </c>
      <c r="G33" s="37">
        <f>SUM(F33-E33)</f>
        <v>-1.1999999999999993</v>
      </c>
      <c r="H33" s="5"/>
      <c r="I33" s="58">
        <f>SUM(M33+T33+Y33+AD33+AK33+AR33+AY33)</f>
        <v>136</v>
      </c>
      <c r="J33" s="11"/>
      <c r="K33" s="104" t="s">
        <v>166</v>
      </c>
      <c r="L33" s="52">
        <v>23</v>
      </c>
      <c r="M33" s="33">
        <v>6</v>
      </c>
      <c r="N33" s="9" t="s">
        <v>1</v>
      </c>
      <c r="O33" s="11"/>
      <c r="P33" s="104"/>
      <c r="Q33" s="104"/>
      <c r="R33" s="110"/>
      <c r="S33" s="8"/>
      <c r="T33" s="115"/>
      <c r="U33" s="9"/>
      <c r="V33" s="11"/>
      <c r="W33" s="167">
        <v>83</v>
      </c>
      <c r="X33" s="83">
        <v>13</v>
      </c>
      <c r="Y33" s="33">
        <v>45</v>
      </c>
      <c r="Z33" s="9" t="s">
        <v>1</v>
      </c>
      <c r="AA33" s="205"/>
      <c r="AB33" s="167"/>
      <c r="AC33" s="207"/>
      <c r="AD33" s="33"/>
      <c r="AE33" s="9" t="s">
        <v>1</v>
      </c>
      <c r="AF33" s="11"/>
      <c r="AG33" s="167"/>
      <c r="AH33" s="167"/>
      <c r="AI33" s="110"/>
      <c r="AJ33" s="8"/>
      <c r="AK33" s="115"/>
      <c r="AL33" s="9"/>
      <c r="AM33" s="11"/>
      <c r="AN33" s="167"/>
      <c r="AO33" s="167"/>
      <c r="AP33" s="167"/>
      <c r="AQ33" s="8"/>
      <c r="AR33" s="33"/>
      <c r="AS33" s="9"/>
      <c r="AT33" s="11"/>
      <c r="AU33" s="167">
        <v>89</v>
      </c>
      <c r="AV33" s="167">
        <v>87</v>
      </c>
      <c r="AW33" s="167">
        <f>SUM(AU33:AV33)</f>
        <v>176</v>
      </c>
      <c r="AX33" s="8">
        <v>9</v>
      </c>
      <c r="AY33" s="33">
        <v>85</v>
      </c>
      <c r="AZ33" s="9" t="s">
        <v>1</v>
      </c>
    </row>
    <row r="34" spans="1:52" ht="15.75">
      <c r="A34" s="62">
        <v>25</v>
      </c>
      <c r="B34" s="119" t="s">
        <v>71</v>
      </c>
      <c r="C34" s="64" t="s">
        <v>45</v>
      </c>
      <c r="D34" s="101">
        <v>2013</v>
      </c>
      <c r="E34" s="24">
        <v>31.7</v>
      </c>
      <c r="F34" s="37">
        <v>27</v>
      </c>
      <c r="G34" s="37">
        <f>SUM(F34-E34)</f>
        <v>-4.6999999999999993</v>
      </c>
      <c r="H34" s="5"/>
      <c r="I34" s="58">
        <f>SUM(M34+T34+Y34+AD34+AK34+AR34+AY34)</f>
        <v>103</v>
      </c>
      <c r="J34" s="11"/>
      <c r="K34" s="104">
        <v>109</v>
      </c>
      <c r="L34" s="52">
        <v>19</v>
      </c>
      <c r="M34" s="33">
        <v>14</v>
      </c>
      <c r="N34" s="9" t="s">
        <v>1</v>
      </c>
      <c r="O34" s="111"/>
      <c r="P34" s="104"/>
      <c r="Q34" s="104"/>
      <c r="R34" s="110"/>
      <c r="S34" s="8"/>
      <c r="T34" s="115"/>
      <c r="U34" s="9"/>
      <c r="V34" s="11"/>
      <c r="W34" s="167">
        <v>85</v>
      </c>
      <c r="X34" s="83">
        <v>16</v>
      </c>
      <c r="Y34" s="33">
        <v>19</v>
      </c>
      <c r="Z34" s="9" t="s">
        <v>1</v>
      </c>
      <c r="AA34" s="76"/>
      <c r="AB34" s="204">
        <v>98</v>
      </c>
      <c r="AC34" s="207">
        <v>16</v>
      </c>
      <c r="AD34" s="33">
        <v>20</v>
      </c>
      <c r="AE34" s="9"/>
      <c r="AF34" s="111"/>
      <c r="AG34" s="167"/>
      <c r="AH34" s="167"/>
      <c r="AI34" s="110"/>
      <c r="AJ34" s="8"/>
      <c r="AK34" s="33"/>
      <c r="AL34" s="9"/>
      <c r="AM34" s="111"/>
      <c r="AN34" s="167"/>
      <c r="AO34" s="167"/>
      <c r="AP34" s="167"/>
      <c r="AQ34" s="8"/>
      <c r="AR34" s="33"/>
      <c r="AS34" s="9"/>
      <c r="AT34" s="111"/>
      <c r="AU34" s="167">
        <v>94</v>
      </c>
      <c r="AV34" s="167">
        <v>91</v>
      </c>
      <c r="AW34" s="167">
        <f>SUM(AU34:AV34)</f>
        <v>185</v>
      </c>
      <c r="AX34" s="8">
        <v>13</v>
      </c>
      <c r="AY34" s="33">
        <v>50</v>
      </c>
      <c r="AZ34" s="9" t="s">
        <v>1</v>
      </c>
    </row>
    <row r="35" spans="1:52" ht="15.75">
      <c r="A35" s="62">
        <v>26</v>
      </c>
      <c r="B35" s="119" t="s">
        <v>70</v>
      </c>
      <c r="C35" s="64" t="s">
        <v>55</v>
      </c>
      <c r="D35" s="101">
        <v>2013</v>
      </c>
      <c r="E35" s="24">
        <v>26.1</v>
      </c>
      <c r="F35" s="37">
        <v>25.7</v>
      </c>
      <c r="G35" s="37">
        <f>SUM(F35-E35)</f>
        <v>-0.40000000000000213</v>
      </c>
      <c r="H35" s="5"/>
      <c r="I35" s="58">
        <f>SUM(M35+T35+Y35+AD35+AK35+AR35+AY35)</f>
        <v>85</v>
      </c>
      <c r="J35" s="11"/>
      <c r="K35" s="104">
        <v>96</v>
      </c>
      <c r="L35" s="83">
        <v>14</v>
      </c>
      <c r="M35" s="33">
        <v>40</v>
      </c>
      <c r="N35" s="9" t="s">
        <v>1</v>
      </c>
      <c r="O35" s="11"/>
      <c r="P35" s="104"/>
      <c r="Q35" s="104"/>
      <c r="R35" s="110"/>
      <c r="S35" s="8"/>
      <c r="T35" s="115"/>
      <c r="U35" s="9"/>
      <c r="V35" s="11"/>
      <c r="W35" s="160">
        <v>83</v>
      </c>
      <c r="X35" s="83">
        <v>13</v>
      </c>
      <c r="Y35" s="33">
        <v>45</v>
      </c>
      <c r="Z35" s="9" t="s">
        <v>1</v>
      </c>
      <c r="AA35" s="205"/>
      <c r="AB35" s="167"/>
      <c r="AC35" s="207"/>
      <c r="AD35" s="33"/>
      <c r="AE35" s="9"/>
      <c r="AF35" s="11"/>
      <c r="AG35" s="167"/>
      <c r="AH35" s="167"/>
      <c r="AI35" s="110"/>
      <c r="AJ35" s="8"/>
      <c r="AK35" s="33"/>
      <c r="AL35" s="9"/>
      <c r="AM35" s="11"/>
      <c r="AN35" s="167"/>
      <c r="AO35" s="167"/>
      <c r="AP35" s="167"/>
      <c r="AQ35" s="8"/>
      <c r="AR35" s="33"/>
      <c r="AS35" s="9"/>
      <c r="AT35" s="11"/>
      <c r="AU35" s="167"/>
      <c r="AV35" s="167"/>
      <c r="AW35" s="167"/>
      <c r="AX35" s="8"/>
      <c r="AY35" s="33"/>
      <c r="AZ35" s="9"/>
    </row>
    <row r="36" spans="1:52" ht="15.75">
      <c r="A36" s="62">
        <v>27</v>
      </c>
      <c r="B36" s="119" t="s">
        <v>167</v>
      </c>
      <c r="C36" s="64" t="s">
        <v>40</v>
      </c>
      <c r="D36" s="100">
        <v>2012</v>
      </c>
      <c r="E36" s="24">
        <v>34.799999999999997</v>
      </c>
      <c r="F36" s="37">
        <v>27.4</v>
      </c>
      <c r="G36" s="37">
        <f>SUM(F36-E36)</f>
        <v>-7.3999999999999986</v>
      </c>
      <c r="H36" s="5"/>
      <c r="I36" s="58">
        <f>SUM(M36+T36+Y36+AD36+AK36+AR36+AY36)</f>
        <v>54</v>
      </c>
      <c r="J36" s="11"/>
      <c r="K36" s="104">
        <v>117</v>
      </c>
      <c r="L36" s="52">
        <v>21</v>
      </c>
      <c r="M36" s="33">
        <v>10</v>
      </c>
      <c r="N36" s="9" t="s">
        <v>1</v>
      </c>
      <c r="O36" s="11"/>
      <c r="P36" s="104"/>
      <c r="Q36" s="104"/>
      <c r="R36" s="110"/>
      <c r="S36" s="8"/>
      <c r="T36" s="115"/>
      <c r="U36" s="9"/>
      <c r="V36" s="11"/>
      <c r="W36" s="160">
        <v>92</v>
      </c>
      <c r="X36" s="83">
        <v>19</v>
      </c>
      <c r="Y36" s="33">
        <v>14</v>
      </c>
      <c r="Z36" s="9" t="s">
        <v>1</v>
      </c>
      <c r="AA36" s="76"/>
      <c r="AB36" s="204"/>
      <c r="AC36" s="207"/>
      <c r="AD36" s="33"/>
      <c r="AE36" s="9"/>
      <c r="AF36" s="11"/>
      <c r="AG36" s="167"/>
      <c r="AH36" s="167"/>
      <c r="AI36" s="110"/>
      <c r="AJ36" s="8"/>
      <c r="AK36" s="115"/>
      <c r="AL36" s="9"/>
      <c r="AM36" s="11"/>
      <c r="AN36" s="167"/>
      <c r="AO36" s="167"/>
      <c r="AP36" s="167"/>
      <c r="AQ36" s="8"/>
      <c r="AR36" s="33"/>
      <c r="AS36" s="9"/>
      <c r="AT36" s="11"/>
      <c r="AU36" s="167">
        <v>105</v>
      </c>
      <c r="AV36" s="167">
        <v>96</v>
      </c>
      <c r="AW36" s="167">
        <f>SUM(AU36:AV36)</f>
        <v>201</v>
      </c>
      <c r="AX36" s="8">
        <v>15</v>
      </c>
      <c r="AY36" s="33">
        <v>30</v>
      </c>
      <c r="AZ36" s="9" t="s">
        <v>1</v>
      </c>
    </row>
    <row r="37" spans="1:52" ht="15.75">
      <c r="A37" s="62">
        <v>28</v>
      </c>
      <c r="B37" s="119" t="s">
        <v>139</v>
      </c>
      <c r="C37" s="64" t="s">
        <v>40</v>
      </c>
      <c r="D37" s="100">
        <v>2012</v>
      </c>
      <c r="E37" s="37">
        <v>40</v>
      </c>
      <c r="F37" s="37">
        <v>37.5</v>
      </c>
      <c r="G37" s="37">
        <f>SUM(F37-E37)</f>
        <v>-2.5</v>
      </c>
      <c r="H37" s="5"/>
      <c r="I37" s="58">
        <f>SUM(M37+T37+Y37+AD37+AK37+AR37+AY37)</f>
        <v>40</v>
      </c>
      <c r="J37" s="11"/>
      <c r="K37" s="104">
        <v>136</v>
      </c>
      <c r="L37" s="83">
        <v>22</v>
      </c>
      <c r="M37" s="33">
        <v>8</v>
      </c>
      <c r="N37" s="9" t="s">
        <v>1</v>
      </c>
      <c r="O37" s="11"/>
      <c r="P37" s="104"/>
      <c r="Q37" s="104"/>
      <c r="R37" s="110"/>
      <c r="S37" s="8"/>
      <c r="T37" s="115"/>
      <c r="U37" s="9"/>
      <c r="V37" s="11"/>
      <c r="W37" s="160">
        <v>108</v>
      </c>
      <c r="X37" s="83">
        <v>20</v>
      </c>
      <c r="Y37" s="33">
        <v>12</v>
      </c>
      <c r="Z37" s="9" t="s">
        <v>1</v>
      </c>
      <c r="AA37" s="205"/>
      <c r="AB37" s="167"/>
      <c r="AC37" s="207"/>
      <c r="AD37" s="33"/>
      <c r="AE37" s="9"/>
      <c r="AF37" s="11"/>
      <c r="AG37" s="167"/>
      <c r="AH37" s="167"/>
      <c r="AI37" s="110"/>
      <c r="AJ37" s="8"/>
      <c r="AK37" s="115"/>
      <c r="AL37" s="9"/>
      <c r="AM37" s="11"/>
      <c r="AN37" s="167"/>
      <c r="AO37" s="167"/>
      <c r="AP37" s="167"/>
      <c r="AQ37" s="8"/>
      <c r="AR37" s="115"/>
      <c r="AS37" s="9"/>
      <c r="AT37" s="11"/>
      <c r="AU37" s="167">
        <v>104</v>
      </c>
      <c r="AV37" s="167">
        <v>105</v>
      </c>
      <c r="AW37" s="167">
        <f>SUM(AU37:AV37)</f>
        <v>209</v>
      </c>
      <c r="AX37" s="8">
        <v>16</v>
      </c>
      <c r="AY37" s="33">
        <v>20</v>
      </c>
      <c r="AZ37" s="9" t="s">
        <v>1</v>
      </c>
    </row>
    <row r="38" spans="1:52" ht="15.75">
      <c r="A38" s="62">
        <v>29</v>
      </c>
      <c r="B38" s="119" t="s">
        <v>117</v>
      </c>
      <c r="C38" s="65" t="s">
        <v>56</v>
      </c>
      <c r="D38" s="100">
        <v>2012</v>
      </c>
      <c r="E38" s="24">
        <v>18.399999999999999</v>
      </c>
      <c r="F38" s="37"/>
      <c r="G38" s="37">
        <f>SUM(F38-E38)</f>
        <v>-18.399999999999999</v>
      </c>
      <c r="H38" s="5"/>
      <c r="I38" s="58">
        <f>SUM(M38+T38+Y38+AD38+AK38+AR38+AY38)</f>
        <v>16</v>
      </c>
      <c r="J38" s="11"/>
      <c r="K38" s="104">
        <v>108</v>
      </c>
      <c r="L38" s="83">
        <v>18</v>
      </c>
      <c r="M38" s="33">
        <v>16</v>
      </c>
      <c r="N38" s="9" t="s">
        <v>1</v>
      </c>
      <c r="O38" s="11"/>
      <c r="P38" s="104"/>
      <c r="Q38" s="104"/>
      <c r="R38" s="110"/>
      <c r="S38" s="8"/>
      <c r="T38" s="115"/>
      <c r="U38" s="9"/>
      <c r="V38" s="11"/>
      <c r="W38" s="160"/>
      <c r="X38" s="83"/>
      <c r="Y38" s="33"/>
      <c r="Z38" s="9"/>
      <c r="AA38" s="76"/>
      <c r="AB38" s="204"/>
      <c r="AC38" s="207"/>
      <c r="AD38" s="115"/>
      <c r="AE38" s="9"/>
      <c r="AF38" s="11"/>
      <c r="AG38" s="167"/>
      <c r="AH38" s="167"/>
      <c r="AI38" s="110"/>
      <c r="AJ38" s="8"/>
      <c r="AK38" s="33"/>
      <c r="AL38" s="9"/>
      <c r="AM38" s="11"/>
      <c r="AN38" s="167"/>
      <c r="AO38" s="167"/>
      <c r="AP38" s="167"/>
      <c r="AQ38" s="8"/>
      <c r="AR38" s="33"/>
      <c r="AS38" s="9"/>
      <c r="AT38" s="11"/>
      <c r="AU38" s="167"/>
      <c r="AV38" s="167"/>
      <c r="AW38" s="167"/>
      <c r="AX38" s="8"/>
      <c r="AY38" s="33"/>
      <c r="AZ38" s="9"/>
    </row>
    <row r="39" spans="1:52" ht="15.75">
      <c r="A39" s="62">
        <v>29</v>
      </c>
      <c r="B39" s="119" t="s">
        <v>182</v>
      </c>
      <c r="C39" s="64" t="s">
        <v>40</v>
      </c>
      <c r="D39" s="101">
        <v>2013</v>
      </c>
      <c r="E39" s="37">
        <v>28.9</v>
      </c>
      <c r="F39" s="37">
        <v>28.9</v>
      </c>
      <c r="G39" s="37">
        <f>SUM(F39-E39)</f>
        <v>0</v>
      </c>
      <c r="H39" s="5"/>
      <c r="I39" s="58">
        <f>SUM(M39+T39+Y39+AD39+AK39+AR39+AY39)</f>
        <v>16</v>
      </c>
      <c r="J39" s="11"/>
      <c r="K39" s="104"/>
      <c r="L39" s="83"/>
      <c r="M39" s="115"/>
      <c r="N39" s="9"/>
      <c r="O39" s="11"/>
      <c r="P39" s="104"/>
      <c r="Q39" s="104"/>
      <c r="R39" s="110"/>
      <c r="S39" s="8"/>
      <c r="T39" s="115"/>
      <c r="U39" s="9"/>
      <c r="V39" s="11"/>
      <c r="W39" s="160">
        <v>86</v>
      </c>
      <c r="X39" s="83">
        <v>18</v>
      </c>
      <c r="Y39" s="33">
        <v>16</v>
      </c>
      <c r="Z39" s="9" t="s">
        <v>1</v>
      </c>
      <c r="AA39" s="76"/>
      <c r="AB39" s="204"/>
      <c r="AC39" s="207"/>
      <c r="AD39" s="33"/>
      <c r="AE39" s="9"/>
      <c r="AF39" s="11"/>
      <c r="AG39" s="167"/>
      <c r="AH39" s="167"/>
      <c r="AI39" s="110"/>
      <c r="AJ39" s="8"/>
      <c r="AK39" s="115"/>
      <c r="AL39" s="9"/>
      <c r="AM39" s="11"/>
      <c r="AN39" s="167"/>
      <c r="AO39" s="167"/>
      <c r="AP39" s="167"/>
      <c r="AQ39" s="8"/>
      <c r="AR39" s="33"/>
      <c r="AS39" s="9"/>
      <c r="AT39" s="11"/>
      <c r="AU39" s="167"/>
      <c r="AV39" s="167"/>
      <c r="AW39" s="167"/>
      <c r="AX39" s="8"/>
      <c r="AY39" s="33"/>
      <c r="AZ39" s="9"/>
    </row>
  </sheetData>
  <sortState ref="B10:AZ39">
    <sortCondition descending="1" ref="I10:I39"/>
  </sortState>
  <mergeCells count="29">
    <mergeCell ref="W1:Z2"/>
    <mergeCell ref="W7:Z7"/>
    <mergeCell ref="M9:N9"/>
    <mergeCell ref="K7:N7"/>
    <mergeCell ref="A1:I4"/>
    <mergeCell ref="K1:N2"/>
    <mergeCell ref="I7:I9"/>
    <mergeCell ref="B8:B9"/>
    <mergeCell ref="C8:C9"/>
    <mergeCell ref="D8:D9"/>
    <mergeCell ref="E8:E9"/>
    <mergeCell ref="F8:F9"/>
    <mergeCell ref="G8:G9"/>
    <mergeCell ref="K8:N8"/>
    <mergeCell ref="Y9:Z9"/>
    <mergeCell ref="P7:U7"/>
    <mergeCell ref="AG7:AL7"/>
    <mergeCell ref="AG8:AL8"/>
    <mergeCell ref="P8:U8"/>
    <mergeCell ref="W8:Z8"/>
    <mergeCell ref="AD9:AE9"/>
    <mergeCell ref="AB7:AE7"/>
    <mergeCell ref="AB8:AE8"/>
    <mergeCell ref="AR9:AS9"/>
    <mergeCell ref="AY9:AZ9"/>
    <mergeCell ref="AN7:AS7"/>
    <mergeCell ref="AN8:AS8"/>
    <mergeCell ref="AU7:AZ7"/>
    <mergeCell ref="AU8:AZ8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32"/>
  <sheetViews>
    <sheetView workbookViewId="0">
      <selection activeCell="B3" sqref="B3:B5"/>
    </sheetView>
  </sheetViews>
  <sheetFormatPr baseColWidth="10" defaultRowHeight="15"/>
  <cols>
    <col min="2" max="2" width="14" customWidth="1"/>
    <col min="3" max="3" width="15.140625" customWidth="1"/>
    <col min="6" max="6" width="14" customWidth="1"/>
    <col min="7" max="7" width="15.140625" customWidth="1"/>
  </cols>
  <sheetData>
    <row r="1" spans="1:7">
      <c r="A1" s="331" t="s">
        <v>2</v>
      </c>
      <c r="B1" s="332"/>
      <c r="C1" s="333"/>
      <c r="E1" s="331" t="s">
        <v>34</v>
      </c>
      <c r="F1" s="332"/>
      <c r="G1" s="333"/>
    </row>
    <row r="2" spans="1:7" ht="45">
      <c r="A2" s="27" t="s">
        <v>0</v>
      </c>
      <c r="B2" s="29" t="s">
        <v>32</v>
      </c>
      <c r="C2" s="30" t="s">
        <v>33</v>
      </c>
      <c r="E2" s="27" t="s">
        <v>0</v>
      </c>
      <c r="F2" s="29" t="s">
        <v>32</v>
      </c>
      <c r="G2" s="30" t="s">
        <v>33</v>
      </c>
    </row>
    <row r="3" spans="1:7">
      <c r="A3" s="2">
        <v>1</v>
      </c>
      <c r="B3" s="33">
        <v>200</v>
      </c>
      <c r="C3" s="32">
        <v>100</v>
      </c>
      <c r="E3" s="3">
        <v>1</v>
      </c>
      <c r="F3" s="33">
        <v>400</v>
      </c>
      <c r="G3" s="32">
        <v>200</v>
      </c>
    </row>
    <row r="4" spans="1:7">
      <c r="A4" s="2">
        <v>2</v>
      </c>
      <c r="B4" s="33">
        <v>184</v>
      </c>
      <c r="C4" s="32">
        <v>92</v>
      </c>
      <c r="E4" s="3">
        <v>2</v>
      </c>
      <c r="F4" s="33">
        <v>368</v>
      </c>
      <c r="G4" s="32">
        <v>184</v>
      </c>
    </row>
    <row r="5" spans="1:7">
      <c r="A5" s="2">
        <v>3</v>
      </c>
      <c r="B5" s="33">
        <v>168</v>
      </c>
      <c r="C5" s="32">
        <v>84</v>
      </c>
      <c r="E5" s="3">
        <v>3</v>
      </c>
      <c r="F5" s="33">
        <v>336</v>
      </c>
      <c r="G5" s="32">
        <v>168</v>
      </c>
    </row>
    <row r="6" spans="1:7">
      <c r="A6" s="2">
        <v>4</v>
      </c>
      <c r="B6" s="33">
        <v>150</v>
      </c>
      <c r="C6" s="32">
        <v>75</v>
      </c>
      <c r="E6" s="3">
        <v>4</v>
      </c>
      <c r="F6" s="33">
        <v>300</v>
      </c>
      <c r="G6" s="32">
        <v>150</v>
      </c>
    </row>
    <row r="7" spans="1:7">
      <c r="A7" s="2">
        <v>5</v>
      </c>
      <c r="B7" s="33">
        <v>134</v>
      </c>
      <c r="C7" s="32">
        <v>67</v>
      </c>
      <c r="E7" s="3">
        <v>5</v>
      </c>
      <c r="F7" s="33">
        <v>268</v>
      </c>
      <c r="G7" s="32">
        <v>134</v>
      </c>
    </row>
    <row r="8" spans="1:7">
      <c r="A8" s="2">
        <v>6</v>
      </c>
      <c r="B8" s="33">
        <v>120</v>
      </c>
      <c r="C8" s="32">
        <v>60</v>
      </c>
      <c r="E8" s="3">
        <v>6</v>
      </c>
      <c r="F8" s="33">
        <v>240</v>
      </c>
      <c r="G8" s="32">
        <v>120</v>
      </c>
    </row>
    <row r="9" spans="1:7">
      <c r="A9" s="2">
        <v>7</v>
      </c>
      <c r="B9" s="33">
        <v>110</v>
      </c>
      <c r="C9" s="32">
        <v>55</v>
      </c>
      <c r="E9" s="3">
        <v>7</v>
      </c>
      <c r="F9" s="33">
        <v>220</v>
      </c>
      <c r="G9" s="32">
        <v>110</v>
      </c>
    </row>
    <row r="10" spans="1:7">
      <c r="A10" s="2">
        <v>8</v>
      </c>
      <c r="B10" s="33">
        <v>100</v>
      </c>
      <c r="C10" s="32">
        <v>50</v>
      </c>
      <c r="E10" s="3">
        <v>8</v>
      </c>
      <c r="F10" s="33">
        <v>200</v>
      </c>
      <c r="G10" s="32">
        <v>100</v>
      </c>
    </row>
    <row r="11" spans="1:7">
      <c r="A11" s="2">
        <v>9</v>
      </c>
      <c r="B11" s="33">
        <v>90</v>
      </c>
      <c r="C11" s="32">
        <v>45</v>
      </c>
      <c r="E11" s="3">
        <v>9</v>
      </c>
      <c r="F11" s="33">
        <v>180</v>
      </c>
      <c r="G11" s="32">
        <v>90</v>
      </c>
    </row>
    <row r="12" spans="1:7">
      <c r="A12" s="2">
        <v>10</v>
      </c>
      <c r="B12" s="33">
        <v>80</v>
      </c>
      <c r="C12" s="32">
        <v>40</v>
      </c>
      <c r="E12" s="3">
        <v>10</v>
      </c>
      <c r="F12" s="33">
        <v>160</v>
      </c>
      <c r="G12" s="32">
        <v>80</v>
      </c>
    </row>
    <row r="13" spans="1:7">
      <c r="A13" s="2">
        <v>11</v>
      </c>
      <c r="B13" s="33">
        <v>70</v>
      </c>
      <c r="C13" s="32">
        <v>35</v>
      </c>
      <c r="E13" s="3">
        <v>11</v>
      </c>
      <c r="F13" s="33">
        <v>140</v>
      </c>
      <c r="G13" s="32">
        <v>70</v>
      </c>
    </row>
    <row r="14" spans="1:7">
      <c r="A14" s="2">
        <v>12</v>
      </c>
      <c r="B14" s="33">
        <v>60</v>
      </c>
      <c r="C14" s="32">
        <v>30</v>
      </c>
      <c r="E14" s="3">
        <v>12</v>
      </c>
      <c r="F14" s="33">
        <v>120</v>
      </c>
      <c r="G14" s="32">
        <v>60</v>
      </c>
    </row>
    <row r="15" spans="1:7">
      <c r="A15" s="2">
        <v>13</v>
      </c>
      <c r="B15" s="33">
        <v>50</v>
      </c>
      <c r="C15" s="32">
        <v>25</v>
      </c>
      <c r="E15" s="3">
        <v>13</v>
      </c>
      <c r="F15" s="33">
        <v>100</v>
      </c>
      <c r="G15" s="32">
        <v>50</v>
      </c>
    </row>
    <row r="16" spans="1:7">
      <c r="A16" s="2">
        <v>14</v>
      </c>
      <c r="B16" s="33">
        <v>40</v>
      </c>
      <c r="C16" s="32">
        <v>20</v>
      </c>
      <c r="E16" s="3">
        <v>14</v>
      </c>
      <c r="F16" s="33">
        <v>80</v>
      </c>
      <c r="G16" s="32">
        <v>40</v>
      </c>
    </row>
    <row r="17" spans="1:7">
      <c r="A17" s="2">
        <v>15</v>
      </c>
      <c r="B17" s="33">
        <v>30</v>
      </c>
      <c r="C17" s="32">
        <v>15</v>
      </c>
      <c r="E17" s="3">
        <v>15</v>
      </c>
      <c r="F17" s="33">
        <v>60</v>
      </c>
      <c r="G17" s="32">
        <v>30</v>
      </c>
    </row>
    <row r="18" spans="1:7">
      <c r="A18" s="2">
        <v>16</v>
      </c>
      <c r="B18" s="33">
        <v>20</v>
      </c>
      <c r="C18" s="32">
        <v>10</v>
      </c>
      <c r="E18" s="3">
        <v>16</v>
      </c>
      <c r="F18" s="33">
        <v>40</v>
      </c>
      <c r="G18" s="32">
        <v>20</v>
      </c>
    </row>
    <row r="19" spans="1:7">
      <c r="A19" s="2">
        <v>17</v>
      </c>
      <c r="B19" s="33">
        <v>18</v>
      </c>
      <c r="C19" s="32">
        <v>9</v>
      </c>
      <c r="E19" s="3">
        <v>17</v>
      </c>
      <c r="F19" s="33">
        <v>36</v>
      </c>
      <c r="G19" s="32">
        <v>18</v>
      </c>
    </row>
    <row r="20" spans="1:7">
      <c r="A20" s="2">
        <v>18</v>
      </c>
      <c r="B20" s="33">
        <v>16</v>
      </c>
      <c r="C20" s="32">
        <v>8</v>
      </c>
      <c r="E20" s="3">
        <v>18</v>
      </c>
      <c r="F20" s="33">
        <v>32</v>
      </c>
      <c r="G20" s="32">
        <v>16</v>
      </c>
    </row>
    <row r="21" spans="1:7">
      <c r="A21" s="2">
        <v>19</v>
      </c>
      <c r="B21" s="33">
        <v>14</v>
      </c>
      <c r="C21" s="32">
        <v>7</v>
      </c>
      <c r="E21" s="3">
        <v>19</v>
      </c>
      <c r="F21" s="33">
        <v>28</v>
      </c>
      <c r="G21" s="32">
        <v>14</v>
      </c>
    </row>
    <row r="22" spans="1:7">
      <c r="A22" s="2">
        <v>20</v>
      </c>
      <c r="B22" s="33">
        <v>12</v>
      </c>
      <c r="C22" s="32">
        <v>6</v>
      </c>
      <c r="E22" s="3">
        <v>20</v>
      </c>
      <c r="F22" s="33">
        <v>24</v>
      </c>
      <c r="G22" s="32">
        <v>12</v>
      </c>
    </row>
    <row r="23" spans="1:7">
      <c r="A23" s="3">
        <v>21</v>
      </c>
      <c r="B23" s="33">
        <v>10</v>
      </c>
      <c r="C23" s="32">
        <v>5</v>
      </c>
      <c r="E23" s="3">
        <v>21</v>
      </c>
      <c r="F23" s="33">
        <v>20</v>
      </c>
      <c r="G23" s="32">
        <v>10</v>
      </c>
    </row>
    <row r="24" spans="1:7">
      <c r="A24" s="3">
        <v>22</v>
      </c>
      <c r="B24" s="33">
        <v>8</v>
      </c>
      <c r="C24" s="32">
        <v>4</v>
      </c>
      <c r="E24" s="3">
        <v>22</v>
      </c>
      <c r="F24" s="33">
        <v>16</v>
      </c>
      <c r="G24" s="32">
        <v>8</v>
      </c>
    </row>
    <row r="25" spans="1:7">
      <c r="A25" s="3">
        <v>23</v>
      </c>
      <c r="B25" s="33">
        <v>6</v>
      </c>
      <c r="C25" s="32">
        <v>3</v>
      </c>
      <c r="E25" s="3">
        <v>23</v>
      </c>
      <c r="F25" s="33">
        <v>12</v>
      </c>
      <c r="G25" s="32">
        <v>6</v>
      </c>
    </row>
    <row r="26" spans="1:7">
      <c r="A26" s="3">
        <v>24</v>
      </c>
      <c r="B26" s="33">
        <v>4</v>
      </c>
      <c r="C26" s="32">
        <v>2</v>
      </c>
      <c r="E26" s="3">
        <v>24</v>
      </c>
      <c r="F26" s="33">
        <v>8</v>
      </c>
      <c r="G26" s="32">
        <v>4</v>
      </c>
    </row>
    <row r="27" spans="1:7">
      <c r="A27" s="3">
        <v>25</v>
      </c>
      <c r="B27" s="33">
        <v>2</v>
      </c>
      <c r="C27" s="32">
        <v>1</v>
      </c>
      <c r="E27" s="3">
        <v>25</v>
      </c>
      <c r="F27" s="33">
        <v>4</v>
      </c>
      <c r="G27" s="32">
        <v>2</v>
      </c>
    </row>
    <row r="28" spans="1:7">
      <c r="A28" s="3">
        <v>26</v>
      </c>
      <c r="B28" s="32">
        <v>1</v>
      </c>
      <c r="C28" s="32">
        <v>1</v>
      </c>
      <c r="E28" s="3">
        <v>26</v>
      </c>
      <c r="F28" s="33">
        <v>2</v>
      </c>
      <c r="G28" s="32">
        <v>2</v>
      </c>
    </row>
    <row r="29" spans="1:7">
      <c r="A29" s="3">
        <v>27</v>
      </c>
      <c r="B29" s="32">
        <v>1</v>
      </c>
      <c r="C29" s="32">
        <v>1</v>
      </c>
      <c r="E29" s="3">
        <v>27</v>
      </c>
      <c r="F29" s="33">
        <v>2</v>
      </c>
      <c r="G29" s="32">
        <v>2</v>
      </c>
    </row>
    <row r="30" spans="1:7">
      <c r="A30" s="3">
        <v>28</v>
      </c>
      <c r="B30" s="32">
        <v>1</v>
      </c>
      <c r="C30" s="32">
        <v>1</v>
      </c>
      <c r="E30" s="3">
        <v>28</v>
      </c>
      <c r="F30" s="33">
        <v>2</v>
      </c>
      <c r="G30" s="32">
        <v>2</v>
      </c>
    </row>
    <row r="31" spans="1:7">
      <c r="A31" s="3">
        <v>29</v>
      </c>
      <c r="B31" s="32">
        <v>1</v>
      </c>
      <c r="C31" s="32">
        <v>1</v>
      </c>
      <c r="E31" s="3">
        <v>29</v>
      </c>
      <c r="F31" s="33">
        <v>2</v>
      </c>
      <c r="G31" s="32">
        <v>2</v>
      </c>
    </row>
    <row r="32" spans="1:7">
      <c r="A32" s="3">
        <v>30</v>
      </c>
      <c r="B32" s="32">
        <v>1</v>
      </c>
      <c r="C32" s="32">
        <v>1</v>
      </c>
      <c r="E32" s="3">
        <v>30</v>
      </c>
      <c r="F32" s="33">
        <v>2</v>
      </c>
      <c r="G32" s="32">
        <v>2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J30"/>
  <sheetViews>
    <sheetView zoomScaleNormal="100" workbookViewId="0">
      <pane xSplit="10005" topLeftCell="AW1"/>
      <selection activeCell="B5" sqref="B5"/>
      <selection pane="topRight" activeCell="AZ4" sqref="AZ4"/>
    </sheetView>
  </sheetViews>
  <sheetFormatPr baseColWidth="10" defaultRowHeight="15"/>
  <cols>
    <col min="1" max="1" width="3" style="48" bestFit="1" customWidth="1"/>
    <col min="2" max="2" width="25.7109375" style="48" customWidth="1"/>
    <col min="3" max="3" width="19.140625" style="48" customWidth="1"/>
    <col min="4" max="4" width="6.85546875" style="48" bestFit="1" customWidth="1"/>
    <col min="5" max="5" width="5.42578125" style="20" bestFit="1" customWidth="1"/>
    <col min="6" max="6" width="4.85546875" style="34" bestFit="1" customWidth="1"/>
    <col min="7" max="7" width="5.28515625" style="34" customWidth="1"/>
    <col min="8" max="8" width="0.85546875" style="1" customWidth="1"/>
    <col min="9" max="9" width="20.42578125" style="4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4" style="1" customWidth="1"/>
    <col min="32" max="32" width="0.85546875" style="4" customWidth="1"/>
    <col min="33" max="33" width="7.85546875" style="1" customWidth="1"/>
    <col min="34" max="34" width="6.140625" style="1" customWidth="1"/>
    <col min="35" max="35" width="6.28515625" style="1" customWidth="1"/>
    <col min="36" max="36" width="4" style="1" customWidth="1"/>
    <col min="37" max="37" width="0.85546875" style="4" customWidth="1"/>
    <col min="38" max="38" width="7.85546875" style="108" customWidth="1"/>
    <col min="39" max="39" width="6.140625" style="1" customWidth="1"/>
    <col min="40" max="40" width="6.28515625" style="1" customWidth="1"/>
    <col min="41" max="41" width="4" style="1" customWidth="1"/>
    <col min="42" max="42" width="0.85546875" style="4" customWidth="1"/>
    <col min="43" max="44" width="7.85546875" style="108" customWidth="1"/>
    <col min="45" max="45" width="7.5703125" style="1" customWidth="1"/>
    <col min="46" max="46" width="6.140625" style="1" customWidth="1"/>
    <col min="47" max="47" width="6.28515625" style="1" customWidth="1"/>
    <col min="48" max="48" width="4" style="1" customWidth="1"/>
    <col min="49" max="49" width="0.85546875" style="4" customWidth="1"/>
    <col min="50" max="51" width="7.85546875" style="108" customWidth="1"/>
    <col min="52" max="52" width="7.5703125" style="228" customWidth="1"/>
    <col min="53" max="53" width="6.140625" style="1" customWidth="1"/>
    <col min="54" max="54" width="6.28515625" style="1" customWidth="1"/>
    <col min="55" max="55" width="4" style="1" customWidth="1"/>
    <col min="56" max="56" width="0.85546875" style="4" customWidth="1"/>
    <col min="57" max="58" width="7.85546875" style="108" customWidth="1"/>
    <col min="59" max="59" width="7.5703125" style="228" customWidth="1"/>
    <col min="60" max="60" width="6.140625" style="1" customWidth="1"/>
    <col min="61" max="61" width="6.28515625" style="1" customWidth="1"/>
    <col min="62" max="62" width="4" style="1" customWidth="1"/>
    <col min="63" max="16384" width="11.42578125" style="1"/>
  </cols>
  <sheetData>
    <row r="1" spans="1:62" ht="15.75" customHeight="1" thickTop="1">
      <c r="A1" s="252"/>
      <c r="B1" s="271"/>
      <c r="C1" s="271"/>
      <c r="D1" s="271"/>
      <c r="E1" s="271"/>
      <c r="F1" s="271"/>
      <c r="G1" s="271"/>
      <c r="H1" s="271"/>
      <c r="I1" s="272"/>
      <c r="K1" s="245"/>
      <c r="L1" s="245"/>
      <c r="M1" s="245"/>
      <c r="N1" s="245"/>
      <c r="W1" s="245"/>
      <c r="X1" s="245"/>
      <c r="Y1" s="245"/>
      <c r="Z1" s="245"/>
      <c r="AB1" s="245"/>
      <c r="AC1" s="245"/>
      <c r="AD1" s="245"/>
      <c r="AE1" s="245"/>
      <c r="AG1" s="245"/>
      <c r="AH1" s="245"/>
      <c r="AI1" s="245"/>
      <c r="AJ1" s="245"/>
    </row>
    <row r="2" spans="1:62" ht="15" customHeight="1">
      <c r="A2" s="273"/>
      <c r="B2" s="274"/>
      <c r="C2" s="274"/>
      <c r="D2" s="274"/>
      <c r="E2" s="274"/>
      <c r="F2" s="274"/>
      <c r="G2" s="274"/>
      <c r="H2" s="274"/>
      <c r="I2" s="275"/>
      <c r="K2" s="245"/>
      <c r="L2" s="245"/>
      <c r="M2" s="245"/>
      <c r="N2" s="245"/>
      <c r="W2" s="245"/>
      <c r="X2" s="245"/>
      <c r="Y2" s="245"/>
      <c r="Z2" s="245"/>
      <c r="AB2" s="245"/>
      <c r="AC2" s="245"/>
      <c r="AD2" s="245"/>
      <c r="AE2" s="245"/>
      <c r="AG2" s="245"/>
      <c r="AH2" s="245"/>
      <c r="AI2" s="245"/>
      <c r="AJ2" s="245"/>
    </row>
    <row r="3" spans="1:62" ht="15" customHeight="1">
      <c r="A3" s="273"/>
      <c r="B3" s="274"/>
      <c r="C3" s="274"/>
      <c r="D3" s="274"/>
      <c r="E3" s="274"/>
      <c r="F3" s="274"/>
      <c r="G3" s="274"/>
      <c r="H3" s="274"/>
      <c r="I3" s="275"/>
    </row>
    <row r="4" spans="1:62" ht="15.75" thickBot="1">
      <c r="A4" s="276"/>
      <c r="B4" s="277"/>
      <c r="C4" s="277"/>
      <c r="D4" s="277"/>
      <c r="E4" s="277"/>
      <c r="F4" s="277"/>
      <c r="G4" s="277"/>
      <c r="H4" s="277"/>
      <c r="I4" s="278"/>
    </row>
    <row r="5" spans="1:62" ht="16.5" thickTop="1">
      <c r="B5" s="87" t="s">
        <v>136</v>
      </c>
      <c r="H5" s="5"/>
      <c r="I5" s="12" t="s">
        <v>3</v>
      </c>
      <c r="J5" s="182"/>
      <c r="O5" s="173"/>
      <c r="V5" s="173"/>
      <c r="AA5" s="173"/>
      <c r="AF5" s="173"/>
      <c r="AK5" s="173"/>
      <c r="AP5" s="173"/>
      <c r="AW5" s="173"/>
      <c r="BD5" s="173"/>
    </row>
    <row r="6" spans="1:62" ht="15" customHeight="1">
      <c r="C6" s="44" t="s">
        <v>202</v>
      </c>
      <c r="H6" s="5"/>
      <c r="I6" s="13" t="s">
        <v>7</v>
      </c>
      <c r="J6" s="183"/>
      <c r="O6" s="175"/>
      <c r="V6" s="175"/>
      <c r="AA6" s="175"/>
      <c r="AF6" s="175"/>
      <c r="AK6" s="175"/>
      <c r="AP6" s="175"/>
      <c r="AW6" s="175"/>
      <c r="BD6" s="175"/>
    </row>
    <row r="7" spans="1:62" ht="13.5" customHeight="1">
      <c r="C7" s="63" t="s">
        <v>229</v>
      </c>
      <c r="D7" s="19" t="s">
        <v>11</v>
      </c>
      <c r="F7" s="22"/>
      <c r="G7" s="22"/>
      <c r="H7" s="6"/>
      <c r="I7" s="261" t="s">
        <v>5</v>
      </c>
      <c r="J7" s="10"/>
      <c r="K7" s="246" t="s">
        <v>135</v>
      </c>
      <c r="L7" s="247"/>
      <c r="M7" s="247"/>
      <c r="N7" s="248"/>
      <c r="O7" s="10"/>
      <c r="P7" s="236" t="s">
        <v>214</v>
      </c>
      <c r="Q7" s="237"/>
      <c r="R7" s="237"/>
      <c r="S7" s="237"/>
      <c r="T7" s="237"/>
      <c r="U7" s="238"/>
      <c r="V7" s="10"/>
      <c r="W7" s="246" t="s">
        <v>212</v>
      </c>
      <c r="X7" s="247"/>
      <c r="Y7" s="247"/>
      <c r="Z7" s="248"/>
      <c r="AA7" s="10"/>
      <c r="AB7" s="246" t="s">
        <v>226</v>
      </c>
      <c r="AC7" s="247"/>
      <c r="AD7" s="247"/>
      <c r="AE7" s="248"/>
      <c r="AF7" s="10"/>
      <c r="AG7" s="246" t="s">
        <v>242</v>
      </c>
      <c r="AH7" s="247"/>
      <c r="AI7" s="247"/>
      <c r="AJ7" s="248"/>
      <c r="AK7" s="10"/>
      <c r="AL7" s="236" t="s">
        <v>263</v>
      </c>
      <c r="AM7" s="237"/>
      <c r="AN7" s="237"/>
      <c r="AO7" s="238"/>
      <c r="AP7" s="10"/>
      <c r="AQ7" s="236" t="s">
        <v>274</v>
      </c>
      <c r="AR7" s="237"/>
      <c r="AS7" s="237"/>
      <c r="AT7" s="237"/>
      <c r="AU7" s="237"/>
      <c r="AV7" s="238"/>
      <c r="AW7" s="10"/>
      <c r="AX7" s="236" t="s">
        <v>278</v>
      </c>
      <c r="AY7" s="237"/>
      <c r="AZ7" s="237"/>
      <c r="BA7" s="237"/>
      <c r="BB7" s="237"/>
      <c r="BC7" s="238"/>
      <c r="BD7" s="10"/>
      <c r="BE7" s="236" t="s">
        <v>278</v>
      </c>
      <c r="BF7" s="237"/>
      <c r="BG7" s="237"/>
      <c r="BH7" s="237"/>
      <c r="BI7" s="237"/>
      <c r="BJ7" s="238"/>
    </row>
    <row r="8" spans="1:62" ht="15.75" customHeight="1">
      <c r="B8" s="264" t="s">
        <v>96</v>
      </c>
      <c r="C8" s="264" t="s">
        <v>37</v>
      </c>
      <c r="D8" s="264" t="s">
        <v>9</v>
      </c>
      <c r="E8" s="266" t="s">
        <v>134</v>
      </c>
      <c r="F8" s="268" t="s">
        <v>10</v>
      </c>
      <c r="G8" s="268" t="s">
        <v>206</v>
      </c>
      <c r="H8" s="7"/>
      <c r="I8" s="280"/>
      <c r="J8" s="11"/>
      <c r="K8" s="242" t="s">
        <v>122</v>
      </c>
      <c r="L8" s="243"/>
      <c r="M8" s="243"/>
      <c r="N8" s="244"/>
      <c r="O8" s="11"/>
      <c r="P8" s="239" t="s">
        <v>253</v>
      </c>
      <c r="Q8" s="240"/>
      <c r="R8" s="240"/>
      <c r="S8" s="240"/>
      <c r="T8" s="240"/>
      <c r="U8" s="241"/>
      <c r="V8" s="11"/>
      <c r="W8" s="242" t="s">
        <v>213</v>
      </c>
      <c r="X8" s="243"/>
      <c r="Y8" s="243"/>
      <c r="Z8" s="244"/>
      <c r="AA8" s="11"/>
      <c r="AB8" s="242" t="s">
        <v>213</v>
      </c>
      <c r="AC8" s="243"/>
      <c r="AD8" s="243"/>
      <c r="AE8" s="244"/>
      <c r="AF8" s="11"/>
      <c r="AG8" s="242" t="s">
        <v>243</v>
      </c>
      <c r="AH8" s="243"/>
      <c r="AI8" s="243"/>
      <c r="AJ8" s="244"/>
      <c r="AK8" s="11"/>
      <c r="AL8" s="239" t="s">
        <v>264</v>
      </c>
      <c r="AM8" s="240"/>
      <c r="AN8" s="240"/>
      <c r="AO8" s="241"/>
      <c r="AP8" s="11"/>
      <c r="AQ8" s="239" t="s">
        <v>273</v>
      </c>
      <c r="AR8" s="240"/>
      <c r="AS8" s="240"/>
      <c r="AT8" s="240"/>
      <c r="AU8" s="240"/>
      <c r="AV8" s="241"/>
      <c r="AW8" s="11"/>
      <c r="AX8" s="239" t="s">
        <v>280</v>
      </c>
      <c r="AY8" s="240"/>
      <c r="AZ8" s="240"/>
      <c r="BA8" s="240"/>
      <c r="BB8" s="240"/>
      <c r="BC8" s="241"/>
      <c r="BD8" s="11"/>
      <c r="BE8" s="239" t="s">
        <v>279</v>
      </c>
      <c r="BF8" s="240"/>
      <c r="BG8" s="240"/>
      <c r="BH8" s="240"/>
      <c r="BI8" s="240"/>
      <c r="BJ8" s="241"/>
    </row>
    <row r="9" spans="1:62" ht="15" customHeight="1">
      <c r="B9" s="265"/>
      <c r="C9" s="279"/>
      <c r="D9" s="279"/>
      <c r="E9" s="267"/>
      <c r="F9" s="269"/>
      <c r="G9" s="269"/>
      <c r="H9" s="7"/>
      <c r="I9" s="280"/>
      <c r="J9" s="11"/>
      <c r="K9" s="99" t="s">
        <v>38</v>
      </c>
      <c r="L9" s="99" t="s">
        <v>4</v>
      </c>
      <c r="M9" s="234" t="s">
        <v>18</v>
      </c>
      <c r="N9" s="249"/>
      <c r="O9" s="11"/>
      <c r="P9" s="166" t="s">
        <v>246</v>
      </c>
      <c r="Q9" s="166" t="s">
        <v>247</v>
      </c>
      <c r="R9" s="168" t="s">
        <v>245</v>
      </c>
      <c r="S9" s="168" t="s">
        <v>4</v>
      </c>
      <c r="T9" s="234" t="s">
        <v>18</v>
      </c>
      <c r="U9" s="270"/>
      <c r="V9" s="11"/>
      <c r="W9" s="118" t="s">
        <v>38</v>
      </c>
      <c r="X9" s="118" t="s">
        <v>4</v>
      </c>
      <c r="Y9" s="234" t="s">
        <v>18</v>
      </c>
      <c r="Z9" s="249"/>
      <c r="AA9" s="11"/>
      <c r="AB9" s="137" t="s">
        <v>38</v>
      </c>
      <c r="AC9" s="137" t="s">
        <v>4</v>
      </c>
      <c r="AD9" s="234" t="s">
        <v>18</v>
      </c>
      <c r="AE9" s="249"/>
      <c r="AF9" s="11"/>
      <c r="AG9" s="161" t="s">
        <v>38</v>
      </c>
      <c r="AH9" s="161" t="s">
        <v>4</v>
      </c>
      <c r="AI9" s="234" t="s">
        <v>18</v>
      </c>
      <c r="AJ9" s="249"/>
      <c r="AK9" s="11"/>
      <c r="AL9" s="176" t="s">
        <v>38</v>
      </c>
      <c r="AM9" s="177" t="s">
        <v>4</v>
      </c>
      <c r="AN9" s="234" t="s">
        <v>18</v>
      </c>
      <c r="AO9" s="235"/>
      <c r="AP9" s="11"/>
      <c r="AQ9" s="176" t="s">
        <v>246</v>
      </c>
      <c r="AR9" s="176" t="s">
        <v>247</v>
      </c>
      <c r="AS9" s="177" t="s">
        <v>245</v>
      </c>
      <c r="AT9" s="177" t="s">
        <v>4</v>
      </c>
      <c r="AU9" s="234" t="s">
        <v>18</v>
      </c>
      <c r="AV9" s="270"/>
      <c r="AW9" s="11"/>
      <c r="AX9" s="176" t="s">
        <v>246</v>
      </c>
      <c r="AY9" s="176" t="s">
        <v>247</v>
      </c>
      <c r="AZ9" s="177" t="s">
        <v>245</v>
      </c>
      <c r="BA9" s="177" t="s">
        <v>4</v>
      </c>
      <c r="BB9" s="234" t="s">
        <v>18</v>
      </c>
      <c r="BC9" s="270"/>
      <c r="BD9" s="11"/>
      <c r="BE9" s="176" t="s">
        <v>246</v>
      </c>
      <c r="BF9" s="176" t="s">
        <v>247</v>
      </c>
      <c r="BG9" s="177" t="s">
        <v>245</v>
      </c>
      <c r="BH9" s="177" t="s">
        <v>4</v>
      </c>
      <c r="BI9" s="234" t="s">
        <v>18</v>
      </c>
      <c r="BJ9" s="270"/>
    </row>
    <row r="10" spans="1:62" ht="15" customHeight="1">
      <c r="A10" s="18">
        <v>1</v>
      </c>
      <c r="B10" s="119" t="s">
        <v>87</v>
      </c>
      <c r="C10" s="64" t="s">
        <v>45</v>
      </c>
      <c r="D10" s="101">
        <v>2013</v>
      </c>
      <c r="E10" s="23">
        <v>17.3</v>
      </c>
      <c r="F10" s="37">
        <v>10.8</v>
      </c>
      <c r="G10" s="37">
        <f t="shared" ref="G10:G30" si="0">SUM(F10-E10)</f>
        <v>-6.5</v>
      </c>
      <c r="H10" s="76"/>
      <c r="I10" s="16">
        <f t="shared" ref="I10:I30" si="1">SUM(M10+T10+Y10+AD10+AI10+AN10+AU10+BB10+BI10)</f>
        <v>1250</v>
      </c>
      <c r="J10" s="11"/>
      <c r="K10" s="104">
        <v>81</v>
      </c>
      <c r="L10" s="52">
        <v>1</v>
      </c>
      <c r="M10" s="33">
        <v>200</v>
      </c>
      <c r="N10" s="9" t="s">
        <v>1</v>
      </c>
      <c r="O10" s="11"/>
      <c r="P10" s="104">
        <v>84</v>
      </c>
      <c r="Q10" s="104">
        <v>82</v>
      </c>
      <c r="R10" s="110">
        <f t="shared" ref="R10:R19" si="2">SUM(P10:Q10)</f>
        <v>166</v>
      </c>
      <c r="S10" s="8">
        <v>6</v>
      </c>
      <c r="T10" s="33">
        <v>120</v>
      </c>
      <c r="U10" s="9" t="s">
        <v>1</v>
      </c>
      <c r="V10" s="11"/>
      <c r="W10" s="125">
        <v>81</v>
      </c>
      <c r="X10" s="83">
        <v>1</v>
      </c>
      <c r="Y10" s="33">
        <v>200</v>
      </c>
      <c r="Z10" s="9" t="s">
        <v>1</v>
      </c>
      <c r="AA10" s="11"/>
      <c r="AB10" s="159">
        <v>81</v>
      </c>
      <c r="AC10" s="83">
        <v>1</v>
      </c>
      <c r="AD10" s="33">
        <v>200</v>
      </c>
      <c r="AE10" s="9" t="s">
        <v>1</v>
      </c>
      <c r="AF10" s="11"/>
      <c r="AG10" s="167">
        <v>89</v>
      </c>
      <c r="AH10" s="52">
        <v>11</v>
      </c>
      <c r="AI10" s="33">
        <v>70</v>
      </c>
      <c r="AJ10" s="9" t="s">
        <v>1</v>
      </c>
      <c r="AK10" s="11"/>
      <c r="AL10" s="167">
        <v>85</v>
      </c>
      <c r="AM10" s="8">
        <v>5</v>
      </c>
      <c r="AN10" s="33">
        <v>134</v>
      </c>
      <c r="AO10" s="9" t="s">
        <v>1</v>
      </c>
      <c r="AP10" s="11"/>
      <c r="AQ10" s="167">
        <v>89</v>
      </c>
      <c r="AR10" s="167">
        <v>85</v>
      </c>
      <c r="AS10" s="110">
        <f>SUM(AQ10:AR10)</f>
        <v>174</v>
      </c>
      <c r="AT10" s="8">
        <v>4</v>
      </c>
      <c r="AU10" s="33">
        <v>150</v>
      </c>
      <c r="AV10" s="9" t="s">
        <v>1</v>
      </c>
      <c r="AW10" s="11"/>
      <c r="AX10" s="167"/>
      <c r="AY10" s="167"/>
      <c r="AZ10" s="167"/>
      <c r="BA10" s="8"/>
      <c r="BB10" s="33"/>
      <c r="BC10" s="9"/>
      <c r="BD10" s="111"/>
      <c r="BE10" s="167">
        <v>82</v>
      </c>
      <c r="BF10" s="167">
        <v>81</v>
      </c>
      <c r="BG10" s="167">
        <f>SUM(BE10:BF10)</f>
        <v>163</v>
      </c>
      <c r="BH10" s="8">
        <v>2</v>
      </c>
      <c r="BI10" s="33">
        <v>176</v>
      </c>
      <c r="BJ10" s="9" t="s">
        <v>1</v>
      </c>
    </row>
    <row r="11" spans="1:62" ht="15.75" customHeight="1">
      <c r="A11" s="18">
        <v>2</v>
      </c>
      <c r="B11" s="119" t="s">
        <v>91</v>
      </c>
      <c r="C11" s="65" t="s">
        <v>56</v>
      </c>
      <c r="D11" s="100">
        <v>2012</v>
      </c>
      <c r="E11" s="24">
        <v>19</v>
      </c>
      <c r="F11" s="37">
        <v>9.9</v>
      </c>
      <c r="G11" s="37">
        <f t="shared" si="0"/>
        <v>-9.1</v>
      </c>
      <c r="H11" s="5"/>
      <c r="I11" s="16">
        <f t="shared" si="1"/>
        <v>1230</v>
      </c>
      <c r="J11" s="11"/>
      <c r="K11" s="104">
        <v>84</v>
      </c>
      <c r="L11" s="52">
        <v>3</v>
      </c>
      <c r="M11" s="33">
        <v>168</v>
      </c>
      <c r="N11" s="9" t="s">
        <v>1</v>
      </c>
      <c r="O11" s="11"/>
      <c r="P11" s="104">
        <v>81</v>
      </c>
      <c r="Q11" s="104">
        <v>80</v>
      </c>
      <c r="R11" s="110">
        <f t="shared" si="2"/>
        <v>161</v>
      </c>
      <c r="S11" s="8">
        <v>4</v>
      </c>
      <c r="T11" s="33">
        <v>150</v>
      </c>
      <c r="U11" s="9" t="s">
        <v>1</v>
      </c>
      <c r="V11" s="11"/>
      <c r="W11" s="125">
        <v>82</v>
      </c>
      <c r="X11" s="52">
        <v>2</v>
      </c>
      <c r="Y11" s="33">
        <v>176</v>
      </c>
      <c r="Z11" s="9" t="s">
        <v>1</v>
      </c>
      <c r="AA11" s="11"/>
      <c r="AB11" s="159">
        <v>85</v>
      </c>
      <c r="AC11" s="52">
        <v>2</v>
      </c>
      <c r="AD11" s="33">
        <v>184</v>
      </c>
      <c r="AE11" s="9" t="s">
        <v>1</v>
      </c>
      <c r="AF11" s="11"/>
      <c r="AG11" s="167">
        <v>79</v>
      </c>
      <c r="AH11" s="52">
        <v>3</v>
      </c>
      <c r="AI11" s="33">
        <v>168</v>
      </c>
      <c r="AJ11" s="9" t="s">
        <v>1</v>
      </c>
      <c r="AK11" s="11"/>
      <c r="AL11" s="167">
        <v>82</v>
      </c>
      <c r="AM11" s="8">
        <v>2</v>
      </c>
      <c r="AN11" s="33">
        <v>184</v>
      </c>
      <c r="AO11" s="9" t="s">
        <v>1</v>
      </c>
      <c r="AP11" s="11"/>
      <c r="AQ11" s="167"/>
      <c r="AR11" s="167"/>
      <c r="AS11" s="110"/>
      <c r="AT11" s="8"/>
      <c r="AU11" s="33"/>
      <c r="AV11" s="9"/>
      <c r="AW11" s="11"/>
      <c r="AX11" s="167">
        <v>83</v>
      </c>
      <c r="AY11" s="167">
        <v>76</v>
      </c>
      <c r="AZ11" s="167">
        <f>SUM(AX11:AY11)</f>
        <v>159</v>
      </c>
      <c r="BA11" s="8">
        <v>1</v>
      </c>
      <c r="BB11" s="33">
        <v>200</v>
      </c>
      <c r="BC11" s="9" t="s">
        <v>1</v>
      </c>
      <c r="BD11" s="11"/>
      <c r="BE11" s="167"/>
      <c r="BF11" s="167"/>
      <c r="BG11" s="167"/>
      <c r="BH11" s="8"/>
      <c r="BI11" s="33"/>
      <c r="BJ11" s="9"/>
    </row>
    <row r="12" spans="1:62" ht="15.75">
      <c r="A12" s="18">
        <v>3</v>
      </c>
      <c r="B12" s="119" t="s">
        <v>67</v>
      </c>
      <c r="C12" s="64" t="s">
        <v>68</v>
      </c>
      <c r="D12" s="100">
        <v>2012</v>
      </c>
      <c r="E12" s="24">
        <v>17.3</v>
      </c>
      <c r="F12" s="37">
        <v>8.6</v>
      </c>
      <c r="G12" s="37">
        <f t="shared" si="0"/>
        <v>-8.7000000000000011</v>
      </c>
      <c r="H12" s="5"/>
      <c r="I12" s="16">
        <f t="shared" si="1"/>
        <v>1131</v>
      </c>
      <c r="J12" s="11"/>
      <c r="K12" s="104">
        <v>83</v>
      </c>
      <c r="L12" s="83">
        <v>2</v>
      </c>
      <c r="M12" s="33">
        <v>184</v>
      </c>
      <c r="N12" s="9" t="s">
        <v>1</v>
      </c>
      <c r="O12" s="11"/>
      <c r="P12" s="104">
        <v>74</v>
      </c>
      <c r="Q12" s="104">
        <v>75</v>
      </c>
      <c r="R12" s="110">
        <f t="shared" si="2"/>
        <v>149</v>
      </c>
      <c r="S12" s="8">
        <v>1</v>
      </c>
      <c r="T12" s="33">
        <v>200</v>
      </c>
      <c r="U12" s="9" t="s">
        <v>1</v>
      </c>
      <c r="V12" s="11"/>
      <c r="W12" s="125">
        <v>88</v>
      </c>
      <c r="X12" s="52">
        <v>6</v>
      </c>
      <c r="Y12" s="33">
        <v>120</v>
      </c>
      <c r="Z12" s="9" t="s">
        <v>1</v>
      </c>
      <c r="AA12" s="11"/>
      <c r="AB12" s="159"/>
      <c r="AC12" s="52"/>
      <c r="AD12" s="33"/>
      <c r="AE12" s="9"/>
      <c r="AF12" s="11"/>
      <c r="AG12" s="167">
        <v>81</v>
      </c>
      <c r="AH12" s="83">
        <v>4</v>
      </c>
      <c r="AI12" s="33">
        <v>150</v>
      </c>
      <c r="AJ12" s="9" t="s">
        <v>1</v>
      </c>
      <c r="AK12" s="11"/>
      <c r="AL12" s="167">
        <v>84</v>
      </c>
      <c r="AM12" s="8">
        <v>3</v>
      </c>
      <c r="AN12" s="33">
        <v>159</v>
      </c>
      <c r="AO12" s="9"/>
      <c r="AP12" s="11"/>
      <c r="AQ12" s="167">
        <v>85</v>
      </c>
      <c r="AR12" s="167">
        <v>87</v>
      </c>
      <c r="AS12" s="110">
        <f>SUM(AQ12:AR12)</f>
        <v>172</v>
      </c>
      <c r="AT12" s="8">
        <v>3</v>
      </c>
      <c r="AU12" s="33">
        <v>168</v>
      </c>
      <c r="AV12" s="9" t="s">
        <v>1</v>
      </c>
      <c r="AW12" s="11"/>
      <c r="AX12" s="167"/>
      <c r="AY12" s="167"/>
      <c r="AZ12" s="167"/>
      <c r="BA12" s="8"/>
      <c r="BB12" s="33"/>
      <c r="BC12" s="9"/>
      <c r="BD12" s="11"/>
      <c r="BE12" s="167">
        <v>82</v>
      </c>
      <c r="BF12" s="167">
        <v>83</v>
      </c>
      <c r="BG12" s="167">
        <f>SUM(BE12:BF12)</f>
        <v>165</v>
      </c>
      <c r="BH12" s="8">
        <v>4</v>
      </c>
      <c r="BI12" s="33">
        <v>150</v>
      </c>
      <c r="BJ12" s="9" t="s">
        <v>1</v>
      </c>
    </row>
    <row r="13" spans="1:62" ht="15.75">
      <c r="A13" s="18">
        <v>4</v>
      </c>
      <c r="B13" s="119" t="s">
        <v>189</v>
      </c>
      <c r="C13" s="64" t="s">
        <v>190</v>
      </c>
      <c r="D13" s="100">
        <v>2012</v>
      </c>
      <c r="E13" s="37">
        <v>10.199999999999999</v>
      </c>
      <c r="F13" s="37">
        <v>6.4</v>
      </c>
      <c r="G13" s="37">
        <f t="shared" si="0"/>
        <v>-3.7999999999999989</v>
      </c>
      <c r="H13" s="5"/>
      <c r="I13" s="16">
        <f t="shared" si="1"/>
        <v>1047</v>
      </c>
      <c r="J13" s="11"/>
      <c r="K13" s="104"/>
      <c r="L13" s="83"/>
      <c r="M13" s="115"/>
      <c r="N13" s="9"/>
      <c r="O13" s="11"/>
      <c r="P13" s="104">
        <v>80</v>
      </c>
      <c r="Q13" s="104">
        <v>78</v>
      </c>
      <c r="R13" s="110">
        <f t="shared" si="2"/>
        <v>158</v>
      </c>
      <c r="S13" s="8">
        <v>3</v>
      </c>
      <c r="T13" s="33">
        <v>168</v>
      </c>
      <c r="U13" s="9" t="s">
        <v>1</v>
      </c>
      <c r="V13" s="11"/>
      <c r="W13" s="125"/>
      <c r="X13" s="83"/>
      <c r="Y13" s="115"/>
      <c r="Z13" s="9"/>
      <c r="AA13" s="11"/>
      <c r="AB13" s="159">
        <v>94</v>
      </c>
      <c r="AC13" s="52">
        <v>6</v>
      </c>
      <c r="AD13" s="33">
        <v>120</v>
      </c>
      <c r="AE13" s="9" t="s">
        <v>1</v>
      </c>
      <c r="AF13" s="11"/>
      <c r="AG13" s="167">
        <v>73</v>
      </c>
      <c r="AH13" s="52">
        <v>1</v>
      </c>
      <c r="AI13" s="33">
        <v>200</v>
      </c>
      <c r="AJ13" s="9" t="s">
        <v>1</v>
      </c>
      <c r="AK13" s="11"/>
      <c r="AL13" s="167">
        <v>84</v>
      </c>
      <c r="AM13" s="8">
        <v>3</v>
      </c>
      <c r="AN13" s="33">
        <v>159</v>
      </c>
      <c r="AO13" s="9" t="s">
        <v>1</v>
      </c>
      <c r="AP13" s="11"/>
      <c r="AQ13" s="167">
        <v>80</v>
      </c>
      <c r="AR13" s="167">
        <v>81</v>
      </c>
      <c r="AS13" s="110">
        <f>SUM(AQ13:AR13)</f>
        <v>161</v>
      </c>
      <c r="AT13" s="8">
        <v>1</v>
      </c>
      <c r="AU13" s="33">
        <v>200</v>
      </c>
      <c r="AV13" s="9" t="s">
        <v>1</v>
      </c>
      <c r="AW13" s="11"/>
      <c r="AX13" s="167"/>
      <c r="AY13" s="167"/>
      <c r="AZ13" s="167"/>
      <c r="BA13" s="8"/>
      <c r="BB13" s="33"/>
      <c r="BC13" s="9"/>
      <c r="BD13" s="11"/>
      <c r="BE13" s="167">
        <v>80</v>
      </c>
      <c r="BF13" s="167">
        <v>80</v>
      </c>
      <c r="BG13" s="167">
        <f>SUM(BE13:BF13)</f>
        <v>160</v>
      </c>
      <c r="BH13" s="8">
        <v>1</v>
      </c>
      <c r="BI13" s="33">
        <v>200</v>
      </c>
      <c r="BJ13" s="9" t="s">
        <v>1</v>
      </c>
    </row>
    <row r="14" spans="1:62" ht="15.75">
      <c r="A14" s="18">
        <v>5</v>
      </c>
      <c r="B14" s="119" t="s">
        <v>63</v>
      </c>
      <c r="C14" s="64" t="s">
        <v>44</v>
      </c>
      <c r="D14" s="100">
        <v>2012</v>
      </c>
      <c r="E14" s="23">
        <v>19.7</v>
      </c>
      <c r="F14" s="37">
        <v>14.9</v>
      </c>
      <c r="G14" s="37">
        <f t="shared" si="0"/>
        <v>-4.7999999999999989</v>
      </c>
      <c r="H14" s="5"/>
      <c r="I14" s="16">
        <f t="shared" si="1"/>
        <v>952</v>
      </c>
      <c r="J14" s="11"/>
      <c r="K14" s="104">
        <v>98</v>
      </c>
      <c r="L14" s="83">
        <v>10</v>
      </c>
      <c r="M14" s="33">
        <v>80</v>
      </c>
      <c r="N14" s="9" t="s">
        <v>1</v>
      </c>
      <c r="O14" s="7"/>
      <c r="P14" s="104">
        <v>85</v>
      </c>
      <c r="Q14" s="104">
        <v>91</v>
      </c>
      <c r="R14" s="110">
        <f t="shared" si="2"/>
        <v>176</v>
      </c>
      <c r="S14" s="8">
        <v>9</v>
      </c>
      <c r="T14" s="33">
        <v>90</v>
      </c>
      <c r="U14" s="9" t="s">
        <v>1</v>
      </c>
      <c r="V14" s="11"/>
      <c r="W14" s="125">
        <v>99</v>
      </c>
      <c r="X14" s="83">
        <v>9</v>
      </c>
      <c r="Y14" s="33">
        <v>90</v>
      </c>
      <c r="Z14" s="9" t="s">
        <v>1</v>
      </c>
      <c r="AA14" s="11"/>
      <c r="AB14" s="159">
        <v>92</v>
      </c>
      <c r="AC14" s="83">
        <v>5</v>
      </c>
      <c r="AD14" s="33">
        <v>134</v>
      </c>
      <c r="AE14" s="9" t="s">
        <v>1</v>
      </c>
      <c r="AF14" s="11"/>
      <c r="AG14" s="167">
        <v>85</v>
      </c>
      <c r="AH14" s="52">
        <v>9</v>
      </c>
      <c r="AI14" s="33">
        <v>90</v>
      </c>
      <c r="AJ14" s="9" t="s">
        <v>1</v>
      </c>
      <c r="AK14" s="7"/>
      <c r="AL14" s="167">
        <v>81</v>
      </c>
      <c r="AM14" s="8">
        <v>1</v>
      </c>
      <c r="AN14" s="33">
        <v>200</v>
      </c>
      <c r="AO14" s="9" t="s">
        <v>1</v>
      </c>
      <c r="AP14" s="7"/>
      <c r="AQ14" s="167">
        <v>90</v>
      </c>
      <c r="AR14" s="167">
        <v>90</v>
      </c>
      <c r="AS14" s="110">
        <f>SUM(AQ14:AR14)</f>
        <v>180</v>
      </c>
      <c r="AT14" s="8">
        <v>5</v>
      </c>
      <c r="AU14" s="33">
        <v>134</v>
      </c>
      <c r="AV14" s="9" t="s">
        <v>1</v>
      </c>
      <c r="AW14" s="7"/>
      <c r="AX14" s="167"/>
      <c r="AY14" s="167"/>
      <c r="AZ14" s="167"/>
      <c r="BA14" s="8"/>
      <c r="BB14" s="33"/>
      <c r="BC14" s="9"/>
      <c r="BD14" s="7"/>
      <c r="BE14" s="167">
        <v>85</v>
      </c>
      <c r="BF14" s="167">
        <v>88</v>
      </c>
      <c r="BG14" s="167">
        <f>SUM(BE14:BF14)</f>
        <v>173</v>
      </c>
      <c r="BH14" s="8">
        <v>5</v>
      </c>
      <c r="BI14" s="33">
        <v>134</v>
      </c>
      <c r="BJ14" s="9" t="s">
        <v>1</v>
      </c>
    </row>
    <row r="15" spans="1:62" ht="15.75">
      <c r="A15" s="18">
        <v>6</v>
      </c>
      <c r="B15" s="119" t="s">
        <v>120</v>
      </c>
      <c r="C15" s="65" t="s">
        <v>69</v>
      </c>
      <c r="D15" s="100">
        <v>2012</v>
      </c>
      <c r="E15" s="24">
        <v>18.399999999999999</v>
      </c>
      <c r="F15" s="37">
        <v>13.9</v>
      </c>
      <c r="G15" s="37">
        <f t="shared" si="0"/>
        <v>-4.4999999999999982</v>
      </c>
      <c r="H15" s="75"/>
      <c r="I15" s="16">
        <f t="shared" si="1"/>
        <v>895</v>
      </c>
      <c r="J15" s="11"/>
      <c r="K15" s="104">
        <v>86</v>
      </c>
      <c r="L15" s="83">
        <v>4</v>
      </c>
      <c r="M15" s="33">
        <v>150</v>
      </c>
      <c r="N15" s="9" t="s">
        <v>1</v>
      </c>
      <c r="O15" s="111"/>
      <c r="P15" s="104">
        <v>81</v>
      </c>
      <c r="Q15" s="104">
        <v>86</v>
      </c>
      <c r="R15" s="110">
        <f t="shared" si="2"/>
        <v>167</v>
      </c>
      <c r="S15" s="8">
        <v>7</v>
      </c>
      <c r="T15" s="33">
        <v>110</v>
      </c>
      <c r="U15" s="9" t="s">
        <v>1</v>
      </c>
      <c r="V15" s="11"/>
      <c r="W15" s="125">
        <v>93</v>
      </c>
      <c r="X15" s="83">
        <v>7</v>
      </c>
      <c r="Y15" s="33">
        <v>110</v>
      </c>
      <c r="Z15" s="9" t="s">
        <v>1</v>
      </c>
      <c r="AA15" s="11"/>
      <c r="AB15" s="159"/>
      <c r="AC15" s="83"/>
      <c r="AD15" s="33"/>
      <c r="AE15" s="9"/>
      <c r="AF15" s="11"/>
      <c r="AG15" s="167">
        <v>82</v>
      </c>
      <c r="AH15" s="83">
        <v>5</v>
      </c>
      <c r="AI15" s="33">
        <v>127</v>
      </c>
      <c r="AJ15" s="9" t="s">
        <v>1</v>
      </c>
      <c r="AK15" s="111"/>
      <c r="AL15" s="167">
        <v>87</v>
      </c>
      <c r="AM15" s="8">
        <v>7</v>
      </c>
      <c r="AN15" s="33">
        <v>110</v>
      </c>
      <c r="AO15" s="9"/>
      <c r="AP15" s="111"/>
      <c r="AQ15" s="167">
        <v>95</v>
      </c>
      <c r="AR15" s="167">
        <v>90</v>
      </c>
      <c r="AS15" s="110">
        <f>SUM(AQ15:AR15)</f>
        <v>185</v>
      </c>
      <c r="AT15" s="8">
        <v>6</v>
      </c>
      <c r="AU15" s="33">
        <v>120</v>
      </c>
      <c r="AV15" s="9" t="s">
        <v>1</v>
      </c>
      <c r="AW15" s="111"/>
      <c r="AX15" s="167">
        <v>88</v>
      </c>
      <c r="AY15" s="167">
        <v>90</v>
      </c>
      <c r="AZ15" s="167">
        <f>SUM(AX15:AY15)</f>
        <v>178</v>
      </c>
      <c r="BA15" s="8">
        <v>3</v>
      </c>
      <c r="BB15" s="33">
        <v>168</v>
      </c>
      <c r="BC15" s="9" t="s">
        <v>1</v>
      </c>
      <c r="BD15" s="11"/>
      <c r="BE15" s="167"/>
      <c r="BF15" s="167"/>
      <c r="BG15" s="167"/>
      <c r="BH15" s="8"/>
      <c r="BI15" s="115"/>
      <c r="BJ15" s="9"/>
    </row>
    <row r="16" spans="1:62" ht="15.75">
      <c r="A16" s="18">
        <v>7</v>
      </c>
      <c r="B16" s="119" t="s">
        <v>65</v>
      </c>
      <c r="C16" s="65" t="s">
        <v>69</v>
      </c>
      <c r="D16" s="100">
        <v>2012</v>
      </c>
      <c r="E16" s="24">
        <v>21.6</v>
      </c>
      <c r="F16" s="37">
        <v>16.8</v>
      </c>
      <c r="G16" s="37">
        <f t="shared" si="0"/>
        <v>-4.8000000000000007</v>
      </c>
      <c r="H16" s="75"/>
      <c r="I16" s="16">
        <f t="shared" si="1"/>
        <v>844</v>
      </c>
      <c r="J16" s="11"/>
      <c r="K16" s="104">
        <v>89</v>
      </c>
      <c r="L16" s="83">
        <v>6</v>
      </c>
      <c r="M16" s="33">
        <v>120</v>
      </c>
      <c r="N16" s="9" t="s">
        <v>1</v>
      </c>
      <c r="O16" s="11"/>
      <c r="P16" s="104">
        <v>90</v>
      </c>
      <c r="Q16" s="104">
        <v>85</v>
      </c>
      <c r="R16" s="110">
        <f t="shared" si="2"/>
        <v>175</v>
      </c>
      <c r="S16" s="8">
        <v>8</v>
      </c>
      <c r="T16" s="33">
        <v>100</v>
      </c>
      <c r="U16" s="9" t="s">
        <v>1</v>
      </c>
      <c r="V16" s="11"/>
      <c r="W16" s="125" t="s">
        <v>219</v>
      </c>
      <c r="X16" s="52"/>
      <c r="Y16" s="33"/>
      <c r="Z16" s="9"/>
      <c r="AA16" s="11"/>
      <c r="AB16" s="159">
        <v>96</v>
      </c>
      <c r="AC16" s="52">
        <v>8</v>
      </c>
      <c r="AD16" s="33">
        <v>100</v>
      </c>
      <c r="AE16" s="9" t="s">
        <v>1</v>
      </c>
      <c r="AF16" s="11"/>
      <c r="AG16" s="167">
        <v>78</v>
      </c>
      <c r="AH16" s="83">
        <v>2</v>
      </c>
      <c r="AI16" s="33">
        <v>184</v>
      </c>
      <c r="AJ16" s="9" t="s">
        <v>1</v>
      </c>
      <c r="AK16" s="11"/>
      <c r="AL16" s="167">
        <v>93</v>
      </c>
      <c r="AM16" s="8">
        <v>10</v>
      </c>
      <c r="AN16" s="33">
        <v>80</v>
      </c>
      <c r="AO16" s="9" t="s">
        <v>1</v>
      </c>
      <c r="AP16" s="11"/>
      <c r="AQ16" s="167">
        <v>92</v>
      </c>
      <c r="AR16" s="167">
        <v>94</v>
      </c>
      <c r="AS16" s="110">
        <f>SUM(AQ16:AR16)</f>
        <v>186</v>
      </c>
      <c r="AT16" s="8">
        <v>7</v>
      </c>
      <c r="AU16" s="33">
        <v>110</v>
      </c>
      <c r="AV16" s="9" t="s">
        <v>1</v>
      </c>
      <c r="AW16" s="11"/>
      <c r="AX16" s="167">
        <v>90</v>
      </c>
      <c r="AY16" s="167">
        <v>94</v>
      </c>
      <c r="AZ16" s="167">
        <f>SUM(AX16:AY16)</f>
        <v>184</v>
      </c>
      <c r="BA16" s="8">
        <v>4</v>
      </c>
      <c r="BB16" s="33">
        <v>150</v>
      </c>
      <c r="BC16" s="9" t="s">
        <v>1</v>
      </c>
      <c r="BD16" s="11"/>
      <c r="BE16" s="167"/>
      <c r="BF16" s="167"/>
      <c r="BG16" s="167"/>
      <c r="BH16" s="8"/>
      <c r="BI16" s="33"/>
      <c r="BJ16" s="9"/>
    </row>
    <row r="17" spans="1:62" ht="15.75">
      <c r="A17" s="18">
        <v>8</v>
      </c>
      <c r="B17" s="119" t="s">
        <v>66</v>
      </c>
      <c r="C17" s="65" t="s">
        <v>56</v>
      </c>
      <c r="D17" s="100">
        <v>2012</v>
      </c>
      <c r="E17" s="24">
        <v>16.7</v>
      </c>
      <c r="F17" s="37">
        <v>10.6</v>
      </c>
      <c r="G17" s="37">
        <f t="shared" si="0"/>
        <v>-6.1</v>
      </c>
      <c r="H17" s="66"/>
      <c r="I17" s="16">
        <f t="shared" si="1"/>
        <v>827</v>
      </c>
      <c r="J17" s="11"/>
      <c r="K17" s="104">
        <v>88</v>
      </c>
      <c r="L17" s="52">
        <v>5</v>
      </c>
      <c r="M17" s="33">
        <v>134</v>
      </c>
      <c r="N17" s="9" t="s">
        <v>1</v>
      </c>
      <c r="O17" s="11"/>
      <c r="P17" s="104">
        <v>82</v>
      </c>
      <c r="Q17" s="104">
        <v>80</v>
      </c>
      <c r="R17" s="110">
        <f t="shared" si="2"/>
        <v>162</v>
      </c>
      <c r="S17" s="8">
        <v>5</v>
      </c>
      <c r="T17" s="33">
        <v>134</v>
      </c>
      <c r="U17" s="9" t="s">
        <v>1</v>
      </c>
      <c r="V17" s="11"/>
      <c r="W17" s="125">
        <v>86</v>
      </c>
      <c r="X17" s="52">
        <v>4</v>
      </c>
      <c r="Y17" s="33">
        <v>150</v>
      </c>
      <c r="Z17" s="9" t="s">
        <v>1</v>
      </c>
      <c r="AA17" s="11"/>
      <c r="AB17" s="159"/>
      <c r="AC17" s="52"/>
      <c r="AD17" s="33"/>
      <c r="AE17" s="9"/>
      <c r="AF17" s="11"/>
      <c r="AG17" s="167">
        <v>83</v>
      </c>
      <c r="AH17" s="83">
        <v>7</v>
      </c>
      <c r="AI17" s="33">
        <v>105</v>
      </c>
      <c r="AJ17" s="9" t="s">
        <v>1</v>
      </c>
      <c r="AK17" s="11"/>
      <c r="AL17" s="167">
        <v>86</v>
      </c>
      <c r="AM17" s="8">
        <v>6</v>
      </c>
      <c r="AN17" s="33">
        <v>120</v>
      </c>
      <c r="AO17" s="9"/>
      <c r="AP17" s="11"/>
      <c r="AQ17" s="167"/>
      <c r="AR17" s="167"/>
      <c r="AS17" s="110"/>
      <c r="AT17" s="8"/>
      <c r="AU17" s="33"/>
      <c r="AV17" s="9"/>
      <c r="AW17" s="11"/>
      <c r="AX17" s="167">
        <v>79</v>
      </c>
      <c r="AY17" s="167">
        <v>81</v>
      </c>
      <c r="AZ17" s="167">
        <v>160</v>
      </c>
      <c r="BA17" s="8">
        <v>2</v>
      </c>
      <c r="BB17" s="33">
        <v>184</v>
      </c>
      <c r="BC17" s="9" t="s">
        <v>1</v>
      </c>
      <c r="BD17" s="11"/>
      <c r="BE17" s="167"/>
      <c r="BF17" s="167"/>
      <c r="BG17" s="167"/>
      <c r="BH17" s="8"/>
      <c r="BI17" s="115"/>
      <c r="BJ17" s="9"/>
    </row>
    <row r="18" spans="1:62" ht="15.75">
      <c r="A18" s="18">
        <v>9</v>
      </c>
      <c r="B18" s="119" t="s">
        <v>142</v>
      </c>
      <c r="C18" s="64" t="s">
        <v>57</v>
      </c>
      <c r="D18" s="90">
        <v>2013</v>
      </c>
      <c r="E18" s="24">
        <v>29.9</v>
      </c>
      <c r="F18" s="37">
        <v>17.600000000000001</v>
      </c>
      <c r="G18" s="37">
        <f t="shared" si="0"/>
        <v>-12.299999999999997</v>
      </c>
      <c r="H18" s="75"/>
      <c r="I18" s="16">
        <f t="shared" si="1"/>
        <v>760</v>
      </c>
      <c r="J18" s="11"/>
      <c r="K18" s="104">
        <v>93</v>
      </c>
      <c r="L18" s="52">
        <v>7</v>
      </c>
      <c r="M18" s="33">
        <v>110</v>
      </c>
      <c r="N18" s="9" t="s">
        <v>1</v>
      </c>
      <c r="O18" s="11"/>
      <c r="P18" s="104">
        <v>95</v>
      </c>
      <c r="Q18" s="104">
        <v>85</v>
      </c>
      <c r="R18" s="110">
        <f t="shared" si="2"/>
        <v>180</v>
      </c>
      <c r="S18" s="8">
        <v>10</v>
      </c>
      <c r="T18" s="33">
        <v>80</v>
      </c>
      <c r="U18" s="9" t="s">
        <v>1</v>
      </c>
      <c r="V18" s="11"/>
      <c r="W18" s="125">
        <v>96</v>
      </c>
      <c r="X18" s="52">
        <v>8</v>
      </c>
      <c r="Y18" s="33">
        <v>100</v>
      </c>
      <c r="Z18" s="9" t="s">
        <v>1</v>
      </c>
      <c r="AA18" s="11"/>
      <c r="AB18" s="159">
        <v>89</v>
      </c>
      <c r="AC18" s="52">
        <v>4</v>
      </c>
      <c r="AD18" s="33">
        <v>150</v>
      </c>
      <c r="AE18" s="9" t="s">
        <v>1</v>
      </c>
      <c r="AF18" s="11"/>
      <c r="AG18" s="167">
        <v>93</v>
      </c>
      <c r="AH18" s="83">
        <v>12</v>
      </c>
      <c r="AI18" s="33">
        <v>60</v>
      </c>
      <c r="AJ18" s="9" t="s">
        <v>1</v>
      </c>
      <c r="AK18" s="11"/>
      <c r="AL18" s="167">
        <v>101</v>
      </c>
      <c r="AM18" s="8">
        <v>11</v>
      </c>
      <c r="AN18" s="33">
        <v>65</v>
      </c>
      <c r="AO18" s="9" t="s">
        <v>1</v>
      </c>
      <c r="AP18" s="11"/>
      <c r="AQ18" s="167">
        <v>107</v>
      </c>
      <c r="AR18" s="167">
        <v>95</v>
      </c>
      <c r="AS18" s="110">
        <f>SUM(AQ18:AR18)</f>
        <v>202</v>
      </c>
      <c r="AT18" s="8">
        <v>10</v>
      </c>
      <c r="AU18" s="33">
        <v>75</v>
      </c>
      <c r="AV18" s="9" t="s">
        <v>1</v>
      </c>
      <c r="AW18" s="11"/>
      <c r="AX18" s="167"/>
      <c r="AY18" s="167"/>
      <c r="AZ18" s="167"/>
      <c r="BA18" s="8"/>
      <c r="BB18" s="33"/>
      <c r="BC18" s="9"/>
      <c r="BD18" s="11"/>
      <c r="BE18" s="167">
        <v>90</v>
      </c>
      <c r="BF18" s="167">
        <v>91</v>
      </c>
      <c r="BG18" s="167">
        <f>SUM(BE18:BF18)</f>
        <v>181</v>
      </c>
      <c r="BH18" s="8">
        <v>6</v>
      </c>
      <c r="BI18" s="33">
        <v>120</v>
      </c>
      <c r="BJ18" s="9" t="s">
        <v>1</v>
      </c>
    </row>
    <row r="19" spans="1:62" ht="15.75">
      <c r="A19" s="18">
        <v>10</v>
      </c>
      <c r="B19" s="119" t="s">
        <v>64</v>
      </c>
      <c r="C19" s="64" t="s">
        <v>68</v>
      </c>
      <c r="D19" s="100">
        <v>2012</v>
      </c>
      <c r="E19" s="23">
        <v>17.3</v>
      </c>
      <c r="F19" s="37">
        <v>9.1</v>
      </c>
      <c r="G19" s="37">
        <f t="shared" si="0"/>
        <v>-8.2000000000000011</v>
      </c>
      <c r="H19" s="66"/>
      <c r="I19" s="16">
        <f t="shared" si="1"/>
        <v>720</v>
      </c>
      <c r="J19" s="11"/>
      <c r="K19" s="104" t="s">
        <v>165</v>
      </c>
      <c r="L19" s="52"/>
      <c r="M19" s="33"/>
      <c r="N19" s="9"/>
      <c r="O19" s="11"/>
      <c r="P19" s="104">
        <v>75</v>
      </c>
      <c r="Q19" s="104">
        <v>79</v>
      </c>
      <c r="R19" s="110">
        <f t="shared" si="2"/>
        <v>154</v>
      </c>
      <c r="S19" s="8">
        <v>2</v>
      </c>
      <c r="T19" s="33">
        <v>184</v>
      </c>
      <c r="U19" s="9" t="s">
        <v>1</v>
      </c>
      <c r="V19" s="11"/>
      <c r="W19" s="125">
        <v>82</v>
      </c>
      <c r="X19" s="52">
        <v>2</v>
      </c>
      <c r="Y19" s="33">
        <v>176</v>
      </c>
      <c r="Z19" s="9" t="s">
        <v>1</v>
      </c>
      <c r="AA19" s="11"/>
      <c r="AB19" s="159"/>
      <c r="AC19" s="52"/>
      <c r="AD19" s="33"/>
      <c r="AE19" s="9"/>
      <c r="AF19" s="11"/>
      <c r="AG19" s="167"/>
      <c r="AH19" s="52"/>
      <c r="AI19" s="33"/>
      <c r="AJ19" s="9"/>
      <c r="AK19" s="11"/>
      <c r="AL19" s="167"/>
      <c r="AM19" s="8"/>
      <c r="AN19" s="115"/>
      <c r="AO19" s="9" t="s">
        <v>1</v>
      </c>
      <c r="AP19" s="11"/>
      <c r="AQ19" s="167">
        <v>80</v>
      </c>
      <c r="AR19" s="167">
        <v>84</v>
      </c>
      <c r="AS19" s="110">
        <f>SUM(AQ19:AR19)</f>
        <v>164</v>
      </c>
      <c r="AT19" s="8">
        <v>2</v>
      </c>
      <c r="AU19" s="33">
        <v>184</v>
      </c>
      <c r="AV19" s="9" t="s">
        <v>1</v>
      </c>
      <c r="AW19" s="11"/>
      <c r="AX19" s="167"/>
      <c r="AY19" s="167"/>
      <c r="AZ19" s="167"/>
      <c r="BA19" s="8"/>
      <c r="BB19" s="33"/>
      <c r="BC19" s="9"/>
      <c r="BD19" s="11"/>
      <c r="BE19" s="167">
        <v>83</v>
      </c>
      <c r="BF19" s="167">
        <v>80</v>
      </c>
      <c r="BG19" s="167">
        <f>SUM(BE19:BF19)</f>
        <v>163</v>
      </c>
      <c r="BH19" s="8">
        <v>2</v>
      </c>
      <c r="BI19" s="33">
        <v>176</v>
      </c>
      <c r="BJ19" s="9" t="s">
        <v>1</v>
      </c>
    </row>
    <row r="20" spans="1:62" ht="15.75">
      <c r="A20" s="18">
        <v>11</v>
      </c>
      <c r="B20" s="119" t="s">
        <v>85</v>
      </c>
      <c r="C20" s="65" t="s">
        <v>62</v>
      </c>
      <c r="D20" s="90">
        <v>2013</v>
      </c>
      <c r="E20" s="24">
        <v>25.1</v>
      </c>
      <c r="F20" s="105">
        <v>19.899999999999999</v>
      </c>
      <c r="G20" s="37">
        <f t="shared" si="0"/>
        <v>-5.2000000000000028</v>
      </c>
      <c r="H20" s="66"/>
      <c r="I20" s="16">
        <f t="shared" si="1"/>
        <v>711</v>
      </c>
      <c r="J20" s="11"/>
      <c r="K20" s="104">
        <v>97</v>
      </c>
      <c r="L20" s="52">
        <v>9</v>
      </c>
      <c r="M20" s="33">
        <v>90</v>
      </c>
      <c r="N20" s="9" t="s">
        <v>1</v>
      </c>
      <c r="O20" s="11"/>
      <c r="P20" s="104"/>
      <c r="Q20" s="104"/>
      <c r="R20" s="110"/>
      <c r="S20" s="8"/>
      <c r="T20" s="115"/>
      <c r="U20" s="9"/>
      <c r="V20" s="11"/>
      <c r="W20" s="125">
        <v>102</v>
      </c>
      <c r="X20" s="83">
        <v>11</v>
      </c>
      <c r="Y20" s="33">
        <v>70</v>
      </c>
      <c r="Z20" s="9" t="s">
        <v>1</v>
      </c>
      <c r="AA20" s="11"/>
      <c r="AB20" s="159">
        <v>100</v>
      </c>
      <c r="AC20" s="83">
        <v>9</v>
      </c>
      <c r="AD20" s="33">
        <v>90</v>
      </c>
      <c r="AE20" s="9" t="s">
        <v>1</v>
      </c>
      <c r="AF20" s="11"/>
      <c r="AG20" s="167">
        <v>82</v>
      </c>
      <c r="AH20" s="52">
        <v>5</v>
      </c>
      <c r="AI20" s="33">
        <v>127</v>
      </c>
      <c r="AJ20" s="9" t="s">
        <v>1</v>
      </c>
      <c r="AK20" s="11"/>
      <c r="AL20" s="167">
        <v>89</v>
      </c>
      <c r="AM20" s="8">
        <v>8</v>
      </c>
      <c r="AN20" s="33">
        <v>100</v>
      </c>
      <c r="AO20" s="9" t="s">
        <v>1</v>
      </c>
      <c r="AP20" s="11"/>
      <c r="AQ20" s="167">
        <v>96</v>
      </c>
      <c r="AR20" s="167">
        <v>91</v>
      </c>
      <c r="AS20" s="110">
        <f>SUM(AQ20:AR20)</f>
        <v>187</v>
      </c>
      <c r="AT20" s="8">
        <v>8</v>
      </c>
      <c r="AU20" s="33">
        <v>100</v>
      </c>
      <c r="AV20" s="9" t="s">
        <v>1</v>
      </c>
      <c r="AW20" s="11"/>
      <c r="AX20" s="167">
        <v>88</v>
      </c>
      <c r="AY20" s="167">
        <v>99</v>
      </c>
      <c r="AZ20" s="167">
        <f>SUM(AX20:AY20)</f>
        <v>187</v>
      </c>
      <c r="BA20" s="8">
        <v>5</v>
      </c>
      <c r="BB20" s="33">
        <v>134</v>
      </c>
      <c r="BC20" s="9" t="s">
        <v>1</v>
      </c>
      <c r="BD20" s="11"/>
      <c r="BE20" s="167"/>
      <c r="BF20" s="167"/>
      <c r="BG20" s="167"/>
      <c r="BH20" s="8"/>
      <c r="BI20" s="33"/>
      <c r="BJ20" s="9"/>
    </row>
    <row r="21" spans="1:62" ht="15.75">
      <c r="A21" s="18">
        <v>12</v>
      </c>
      <c r="B21" s="119" t="s">
        <v>86</v>
      </c>
      <c r="C21" s="64" t="s">
        <v>89</v>
      </c>
      <c r="D21" s="90">
        <v>2013</v>
      </c>
      <c r="E21" s="23">
        <v>30.5</v>
      </c>
      <c r="F21" s="105">
        <v>20.6</v>
      </c>
      <c r="G21" s="37">
        <f t="shared" si="0"/>
        <v>-9.8999999999999986</v>
      </c>
      <c r="H21" s="66"/>
      <c r="I21" s="16">
        <f t="shared" si="1"/>
        <v>615</v>
      </c>
      <c r="J21" s="11"/>
      <c r="K21" s="104">
        <v>96</v>
      </c>
      <c r="L21" s="83">
        <v>8</v>
      </c>
      <c r="M21" s="33">
        <v>100</v>
      </c>
      <c r="N21" s="9" t="s">
        <v>1</v>
      </c>
      <c r="O21" s="11"/>
      <c r="P21" s="104">
        <v>92</v>
      </c>
      <c r="Q21" s="104">
        <v>90</v>
      </c>
      <c r="R21" s="110">
        <f>SUM(P21:Q21)</f>
        <v>182</v>
      </c>
      <c r="S21" s="8">
        <v>11</v>
      </c>
      <c r="T21" s="33">
        <v>70</v>
      </c>
      <c r="U21" s="9" t="s">
        <v>1</v>
      </c>
      <c r="V21" s="11"/>
      <c r="W21" s="125">
        <v>101</v>
      </c>
      <c r="X21" s="52">
        <v>10</v>
      </c>
      <c r="Y21" s="33">
        <v>80</v>
      </c>
      <c r="Z21" s="9" t="s">
        <v>1</v>
      </c>
      <c r="AA21" s="11"/>
      <c r="AB21" s="159">
        <v>109</v>
      </c>
      <c r="AC21" s="83">
        <v>11</v>
      </c>
      <c r="AD21" s="33">
        <v>65</v>
      </c>
      <c r="AE21" s="9" t="s">
        <v>1</v>
      </c>
      <c r="AF21" s="11"/>
      <c r="AG21" s="167">
        <v>88</v>
      </c>
      <c r="AH21" s="83">
        <v>10</v>
      </c>
      <c r="AI21" s="33">
        <v>80</v>
      </c>
      <c r="AJ21" s="9" t="s">
        <v>1</v>
      </c>
      <c r="AK21" s="11"/>
      <c r="AL21" s="167">
        <v>104</v>
      </c>
      <c r="AM21" s="8">
        <v>15</v>
      </c>
      <c r="AN21" s="33">
        <v>30</v>
      </c>
      <c r="AO21" s="9" t="s">
        <v>1</v>
      </c>
      <c r="AP21" s="11"/>
      <c r="AQ21" s="167">
        <v>103</v>
      </c>
      <c r="AR21" s="167">
        <v>91</v>
      </c>
      <c r="AS21" s="110">
        <f>SUM(AQ21:AR21)</f>
        <v>194</v>
      </c>
      <c r="AT21" s="8">
        <v>9</v>
      </c>
      <c r="AU21" s="33">
        <v>90</v>
      </c>
      <c r="AV21" s="9" t="s">
        <v>1</v>
      </c>
      <c r="AW21" s="11"/>
      <c r="AX21" s="167"/>
      <c r="AY21" s="167"/>
      <c r="AZ21" s="167"/>
      <c r="BA21" s="8"/>
      <c r="BB21" s="33"/>
      <c r="BC21" s="9"/>
      <c r="BD21" s="11"/>
      <c r="BE21" s="167">
        <v>93</v>
      </c>
      <c r="BF21" s="167">
        <v>97</v>
      </c>
      <c r="BG21" s="167">
        <f>SUM(BE21:BF21)</f>
        <v>190</v>
      </c>
      <c r="BH21" s="8">
        <v>8</v>
      </c>
      <c r="BI21" s="33">
        <v>100</v>
      </c>
      <c r="BJ21" s="9" t="s">
        <v>1</v>
      </c>
    </row>
    <row r="22" spans="1:62" ht="15.75">
      <c r="A22" s="18">
        <v>13</v>
      </c>
      <c r="B22" s="119" t="s">
        <v>187</v>
      </c>
      <c r="C22" s="64" t="s">
        <v>185</v>
      </c>
      <c r="D22" s="100">
        <v>2012</v>
      </c>
      <c r="E22" s="37">
        <v>21.3</v>
      </c>
      <c r="F22" s="37">
        <v>15.9</v>
      </c>
      <c r="G22" s="37">
        <f t="shared" si="0"/>
        <v>-5.4</v>
      </c>
      <c r="H22" s="75"/>
      <c r="I22" s="16">
        <f t="shared" si="1"/>
        <v>607</v>
      </c>
      <c r="J22" s="11"/>
      <c r="K22" s="104"/>
      <c r="L22" s="83"/>
      <c r="M22" s="115"/>
      <c r="N22" s="9"/>
      <c r="O22" s="11"/>
      <c r="P22" s="104"/>
      <c r="Q22" s="104"/>
      <c r="R22" s="110"/>
      <c r="S22" s="8"/>
      <c r="T22" s="115"/>
      <c r="U22" s="9"/>
      <c r="V22" s="11"/>
      <c r="W22" s="125">
        <v>87</v>
      </c>
      <c r="X22" s="83">
        <v>5</v>
      </c>
      <c r="Y22" s="33">
        <v>134</v>
      </c>
      <c r="Z22" s="9" t="s">
        <v>1</v>
      </c>
      <c r="AA22" s="11"/>
      <c r="AB22" s="159">
        <v>88</v>
      </c>
      <c r="AC22" s="83">
        <v>3</v>
      </c>
      <c r="AD22" s="33">
        <v>168</v>
      </c>
      <c r="AE22" s="9" t="s">
        <v>1</v>
      </c>
      <c r="AF22" s="11"/>
      <c r="AG22" s="167">
        <v>83</v>
      </c>
      <c r="AH22" s="52">
        <v>7</v>
      </c>
      <c r="AI22" s="33">
        <v>105</v>
      </c>
      <c r="AJ22" s="9" t="s">
        <v>1</v>
      </c>
      <c r="AK22" s="11"/>
      <c r="AL22" s="167">
        <v>90</v>
      </c>
      <c r="AM22" s="8">
        <v>9</v>
      </c>
      <c r="AN22" s="33">
        <v>90</v>
      </c>
      <c r="AO22" s="9" t="s">
        <v>1</v>
      </c>
      <c r="AP22" s="11"/>
      <c r="AQ22" s="167"/>
      <c r="AR22" s="167"/>
      <c r="AS22" s="110"/>
      <c r="AT22" s="8"/>
      <c r="AU22" s="115"/>
      <c r="AV22" s="9"/>
      <c r="AW22" s="11"/>
      <c r="AX22" s="167"/>
      <c r="AY22" s="167"/>
      <c r="AZ22" s="167"/>
      <c r="BA22" s="8"/>
      <c r="BB22" s="115"/>
      <c r="BC22" s="9"/>
      <c r="BD22" s="11"/>
      <c r="BE22" s="167">
        <v>97</v>
      </c>
      <c r="BF22" s="167">
        <v>89</v>
      </c>
      <c r="BG22" s="167">
        <f>SUM(BE22:BF22)</f>
        <v>186</v>
      </c>
      <c r="BH22" s="8">
        <v>7</v>
      </c>
      <c r="BI22" s="33">
        <v>110</v>
      </c>
      <c r="BJ22" s="9" t="s">
        <v>1</v>
      </c>
    </row>
    <row r="23" spans="1:62" ht="15.75">
      <c r="A23" s="18">
        <v>14</v>
      </c>
      <c r="B23" s="119" t="s">
        <v>88</v>
      </c>
      <c r="C23" s="65" t="s">
        <v>42</v>
      </c>
      <c r="D23" s="90">
        <v>2013</v>
      </c>
      <c r="E23" s="24">
        <v>27.9</v>
      </c>
      <c r="F23" s="37">
        <v>24.7</v>
      </c>
      <c r="G23" s="37">
        <f t="shared" si="0"/>
        <v>-3.1999999999999993</v>
      </c>
      <c r="H23" s="66"/>
      <c r="I23" s="16">
        <f t="shared" si="1"/>
        <v>410</v>
      </c>
      <c r="J23" s="11"/>
      <c r="K23" s="104">
        <v>104</v>
      </c>
      <c r="L23" s="8">
        <v>12</v>
      </c>
      <c r="M23" s="33">
        <v>60</v>
      </c>
      <c r="N23" s="9" t="s">
        <v>1</v>
      </c>
      <c r="O23" s="11"/>
      <c r="P23" s="104">
        <v>101</v>
      </c>
      <c r="Q23" s="104">
        <v>94</v>
      </c>
      <c r="R23" s="110">
        <f>SUM(P23:Q23)</f>
        <v>195</v>
      </c>
      <c r="S23" s="8">
        <v>12</v>
      </c>
      <c r="T23" s="33">
        <v>60</v>
      </c>
      <c r="U23" s="9" t="s">
        <v>1</v>
      </c>
      <c r="V23" s="11"/>
      <c r="W23" s="125"/>
      <c r="X23" s="83"/>
      <c r="Y23" s="115"/>
      <c r="Z23" s="9"/>
      <c r="AA23" s="11"/>
      <c r="AB23" s="159">
        <v>103</v>
      </c>
      <c r="AC23" s="52">
        <v>10</v>
      </c>
      <c r="AD23" s="33">
        <v>80</v>
      </c>
      <c r="AE23" s="9" t="s">
        <v>1</v>
      </c>
      <c r="AF23" s="11"/>
      <c r="AG23" s="167"/>
      <c r="AH23" s="52"/>
      <c r="AI23" s="33"/>
      <c r="AJ23" s="9"/>
      <c r="AK23" s="11"/>
      <c r="AL23" s="167">
        <v>110</v>
      </c>
      <c r="AM23" s="8">
        <v>16</v>
      </c>
      <c r="AN23" s="33">
        <v>20</v>
      </c>
      <c r="AO23" s="9" t="s">
        <v>1</v>
      </c>
      <c r="AP23" s="11"/>
      <c r="AQ23" s="167">
        <v>94</v>
      </c>
      <c r="AR23" s="167">
        <v>108</v>
      </c>
      <c r="AS23" s="110">
        <f>SUM(AQ23:AR23)</f>
        <v>202</v>
      </c>
      <c r="AT23" s="8">
        <v>10</v>
      </c>
      <c r="AU23" s="33">
        <v>75</v>
      </c>
      <c r="AV23" s="9" t="s">
        <v>1</v>
      </c>
      <c r="AW23" s="11"/>
      <c r="AX23" s="167">
        <v>97</v>
      </c>
      <c r="AY23" s="167">
        <v>93</v>
      </c>
      <c r="AZ23" s="167">
        <f>SUM(AX23:AY23)</f>
        <v>190</v>
      </c>
      <c r="BA23" s="8">
        <v>6</v>
      </c>
      <c r="BB23" s="33">
        <v>115</v>
      </c>
      <c r="BC23" s="9" t="s">
        <v>1</v>
      </c>
      <c r="BD23" s="11"/>
      <c r="BE23" s="167"/>
      <c r="BF23" s="167"/>
      <c r="BG23" s="167"/>
      <c r="BH23" s="8"/>
      <c r="BI23" s="33"/>
      <c r="BJ23" s="9"/>
    </row>
    <row r="24" spans="1:62" ht="15.75">
      <c r="A24" s="18">
        <v>15</v>
      </c>
      <c r="B24" s="119" t="s">
        <v>188</v>
      </c>
      <c r="C24" s="64" t="s">
        <v>185</v>
      </c>
      <c r="D24" s="101">
        <v>2013</v>
      </c>
      <c r="E24" s="37">
        <v>41.9</v>
      </c>
      <c r="F24" s="37">
        <v>37.299999999999997</v>
      </c>
      <c r="G24" s="37">
        <f t="shared" si="0"/>
        <v>-4.6000000000000014</v>
      </c>
      <c r="H24" s="75"/>
      <c r="I24" s="16">
        <f t="shared" si="1"/>
        <v>300</v>
      </c>
      <c r="J24" s="11"/>
      <c r="K24" s="104"/>
      <c r="L24" s="8"/>
      <c r="M24" s="115"/>
      <c r="N24" s="9"/>
      <c r="O24" s="11"/>
      <c r="P24" s="104">
        <v>110</v>
      </c>
      <c r="Q24" s="104">
        <v>116</v>
      </c>
      <c r="R24" s="110">
        <f>SUM(P24:Q24)</f>
        <v>226</v>
      </c>
      <c r="S24" s="8">
        <v>13</v>
      </c>
      <c r="T24" s="33">
        <v>50</v>
      </c>
      <c r="U24" s="9" t="s">
        <v>1</v>
      </c>
      <c r="V24" s="11"/>
      <c r="W24" s="125">
        <v>137</v>
      </c>
      <c r="X24" s="52">
        <v>14</v>
      </c>
      <c r="Y24" s="33">
        <v>40</v>
      </c>
      <c r="Z24" s="9" t="s">
        <v>1</v>
      </c>
      <c r="AA24" s="11"/>
      <c r="AB24" s="159">
        <v>124</v>
      </c>
      <c r="AC24" s="52">
        <v>14</v>
      </c>
      <c r="AD24" s="33">
        <v>40</v>
      </c>
      <c r="AE24" s="9" t="s">
        <v>1</v>
      </c>
      <c r="AF24" s="11"/>
      <c r="AG24" s="167">
        <v>113</v>
      </c>
      <c r="AH24" s="52">
        <v>13</v>
      </c>
      <c r="AI24" s="33">
        <v>50</v>
      </c>
      <c r="AJ24" s="9" t="s">
        <v>1</v>
      </c>
      <c r="AK24" s="11"/>
      <c r="AL24" s="167">
        <v>102</v>
      </c>
      <c r="AM24" s="8">
        <v>13</v>
      </c>
      <c r="AN24" s="33">
        <v>50</v>
      </c>
      <c r="AO24" s="9"/>
      <c r="AP24" s="11"/>
      <c r="AQ24" s="167"/>
      <c r="AR24" s="167"/>
      <c r="AS24" s="110"/>
      <c r="AT24" s="8"/>
      <c r="AU24" s="115"/>
      <c r="AV24" s="9"/>
      <c r="AW24" s="11"/>
      <c r="AX24" s="167"/>
      <c r="AY24" s="167"/>
      <c r="AZ24" s="167"/>
      <c r="BA24" s="8"/>
      <c r="BB24" s="115"/>
      <c r="BC24" s="9"/>
      <c r="BD24" s="11"/>
      <c r="BE24" s="167">
        <v>107</v>
      </c>
      <c r="BF24" s="167">
        <v>102</v>
      </c>
      <c r="BG24" s="167">
        <f>SUM(BE24:BF24)</f>
        <v>209</v>
      </c>
      <c r="BH24" s="8">
        <v>11</v>
      </c>
      <c r="BI24" s="33">
        <v>70</v>
      </c>
      <c r="BJ24" s="9" t="s">
        <v>1</v>
      </c>
    </row>
    <row r="25" spans="1:62" ht="15.75">
      <c r="A25" s="18">
        <v>16</v>
      </c>
      <c r="B25" s="119" t="s">
        <v>227</v>
      </c>
      <c r="C25" s="64" t="s">
        <v>190</v>
      </c>
      <c r="D25" s="100">
        <v>2012</v>
      </c>
      <c r="E25" s="37">
        <v>27.4</v>
      </c>
      <c r="F25" s="37">
        <v>21.6</v>
      </c>
      <c r="G25" s="37">
        <f t="shared" si="0"/>
        <v>-5.7999999999999972</v>
      </c>
      <c r="H25" s="75"/>
      <c r="I25" s="16">
        <f t="shared" si="1"/>
        <v>265</v>
      </c>
      <c r="J25" s="11"/>
      <c r="K25" s="104"/>
      <c r="L25" s="8"/>
      <c r="M25" s="115"/>
      <c r="N25" s="9"/>
      <c r="O25" s="11"/>
      <c r="P25" s="104"/>
      <c r="Q25" s="104"/>
      <c r="R25" s="110"/>
      <c r="S25" s="8"/>
      <c r="T25" s="115"/>
      <c r="U25" s="9"/>
      <c r="V25" s="11"/>
      <c r="W25" s="125"/>
      <c r="X25" s="83"/>
      <c r="Y25" s="115"/>
      <c r="Z25" s="9"/>
      <c r="AA25" s="11"/>
      <c r="AB25" s="159">
        <v>95</v>
      </c>
      <c r="AC25" s="83">
        <v>7</v>
      </c>
      <c r="AD25" s="33">
        <v>110</v>
      </c>
      <c r="AE25" s="9" t="s">
        <v>1</v>
      </c>
      <c r="AF25" s="11"/>
      <c r="AG25" s="167"/>
      <c r="AH25" s="83"/>
      <c r="AI25" s="33"/>
      <c r="AJ25" s="9"/>
      <c r="AK25" s="11"/>
      <c r="AL25" s="167">
        <v>101</v>
      </c>
      <c r="AM25" s="8">
        <v>11</v>
      </c>
      <c r="AN25" s="33">
        <v>65</v>
      </c>
      <c r="AO25" s="9" t="s">
        <v>1</v>
      </c>
      <c r="AP25" s="11"/>
      <c r="AQ25" s="167"/>
      <c r="AR25" s="167"/>
      <c r="AS25" s="110"/>
      <c r="AT25" s="8"/>
      <c r="AU25" s="33"/>
      <c r="AV25" s="9"/>
      <c r="AW25" s="11"/>
      <c r="AX25" s="167"/>
      <c r="AY25" s="167"/>
      <c r="AZ25" s="167"/>
      <c r="BA25" s="8"/>
      <c r="BB25" s="33"/>
      <c r="BC25" s="9"/>
      <c r="BD25" s="11"/>
      <c r="BE25" s="167">
        <v>99</v>
      </c>
      <c r="BF25" s="167">
        <v>96</v>
      </c>
      <c r="BG25" s="167">
        <f>SUM(BE25:BF25)</f>
        <v>195</v>
      </c>
      <c r="BH25" s="8">
        <v>9</v>
      </c>
      <c r="BI25" s="33">
        <v>90</v>
      </c>
      <c r="BJ25" s="9" t="s">
        <v>1</v>
      </c>
    </row>
    <row r="26" spans="1:62" ht="15.75">
      <c r="A26" s="18">
        <v>17</v>
      </c>
      <c r="B26" s="119" t="s">
        <v>215</v>
      </c>
      <c r="C26" s="64" t="s">
        <v>190</v>
      </c>
      <c r="D26" s="101">
        <v>2013</v>
      </c>
      <c r="E26" s="37">
        <v>42.8</v>
      </c>
      <c r="F26" s="37">
        <v>33.799999999999997</v>
      </c>
      <c r="G26" s="37">
        <f t="shared" si="0"/>
        <v>-9</v>
      </c>
      <c r="H26" s="75"/>
      <c r="I26" s="16">
        <f t="shared" si="1"/>
        <v>260</v>
      </c>
      <c r="J26" s="11"/>
      <c r="K26" s="104"/>
      <c r="L26" s="8"/>
      <c r="M26" s="115"/>
      <c r="N26" s="9"/>
      <c r="O26" s="11"/>
      <c r="P26" s="104"/>
      <c r="Q26" s="104"/>
      <c r="R26" s="110"/>
      <c r="S26" s="8"/>
      <c r="T26" s="115"/>
      <c r="U26" s="9"/>
      <c r="V26" s="11"/>
      <c r="W26" s="125">
        <v>128</v>
      </c>
      <c r="X26" s="8">
        <v>13</v>
      </c>
      <c r="Y26" s="33">
        <v>50</v>
      </c>
      <c r="Z26" s="9" t="s">
        <v>1</v>
      </c>
      <c r="AA26" s="11"/>
      <c r="AB26" s="159">
        <v>117</v>
      </c>
      <c r="AC26" s="8">
        <v>13</v>
      </c>
      <c r="AD26" s="33">
        <v>50</v>
      </c>
      <c r="AE26" s="9" t="s">
        <v>1</v>
      </c>
      <c r="AF26" s="11"/>
      <c r="AG26" s="127">
        <v>48</v>
      </c>
      <c r="AH26" s="8">
        <v>14</v>
      </c>
      <c r="AI26" s="33">
        <v>40</v>
      </c>
      <c r="AJ26" s="9" t="s">
        <v>1</v>
      </c>
      <c r="AK26" s="11"/>
      <c r="AL26" s="167">
        <v>103</v>
      </c>
      <c r="AM26" s="8">
        <v>14</v>
      </c>
      <c r="AN26" s="33">
        <v>40</v>
      </c>
      <c r="AO26" s="9" t="s">
        <v>1</v>
      </c>
      <c r="AP26" s="11"/>
      <c r="AQ26" s="167"/>
      <c r="AR26" s="167"/>
      <c r="AS26" s="110"/>
      <c r="AT26" s="8"/>
      <c r="AU26" s="33"/>
      <c r="AV26" s="9"/>
      <c r="AW26" s="11"/>
      <c r="AX26" s="167"/>
      <c r="AY26" s="167"/>
      <c r="AZ26" s="167"/>
      <c r="BA26" s="8"/>
      <c r="BB26" s="33"/>
      <c r="BC26" s="9"/>
      <c r="BD26" s="11"/>
      <c r="BE26" s="167">
        <v>113</v>
      </c>
      <c r="BF26" s="167">
        <v>94</v>
      </c>
      <c r="BG26" s="167">
        <f>SUM(BE26:BF26)</f>
        <v>207</v>
      </c>
      <c r="BH26" s="8">
        <v>10</v>
      </c>
      <c r="BI26" s="33">
        <v>80</v>
      </c>
      <c r="BJ26" s="9" t="s">
        <v>1</v>
      </c>
    </row>
    <row r="27" spans="1:62" ht="15.75">
      <c r="A27" s="18">
        <v>18</v>
      </c>
      <c r="B27" s="119" t="s">
        <v>145</v>
      </c>
      <c r="C27" s="65" t="s">
        <v>90</v>
      </c>
      <c r="D27" s="101">
        <v>2013</v>
      </c>
      <c r="E27" s="24">
        <v>37.700000000000003</v>
      </c>
      <c r="F27" s="37">
        <v>36.5</v>
      </c>
      <c r="G27" s="37">
        <f t="shared" si="0"/>
        <v>-1.2000000000000028</v>
      </c>
      <c r="H27" s="66"/>
      <c r="I27" s="16">
        <f t="shared" si="1"/>
        <v>245</v>
      </c>
      <c r="J27" s="11"/>
      <c r="K27" s="104">
        <v>103</v>
      </c>
      <c r="L27" s="32">
        <v>11</v>
      </c>
      <c r="M27" s="33">
        <v>70</v>
      </c>
      <c r="N27" s="9" t="s">
        <v>1</v>
      </c>
      <c r="O27" s="11"/>
      <c r="P27" s="104"/>
      <c r="Q27" s="104"/>
      <c r="R27" s="110"/>
      <c r="S27" s="8"/>
      <c r="T27" s="115"/>
      <c r="U27" s="9"/>
      <c r="V27" s="11"/>
      <c r="W27" s="125">
        <v>115</v>
      </c>
      <c r="X27" s="32">
        <v>12</v>
      </c>
      <c r="Y27" s="33">
        <v>60</v>
      </c>
      <c r="Z27" s="9" t="s">
        <v>1</v>
      </c>
      <c r="AA27" s="11"/>
      <c r="AB27" s="159"/>
      <c r="AC27" s="32"/>
      <c r="AD27" s="33"/>
      <c r="AE27" s="9"/>
      <c r="AF27" s="11"/>
      <c r="AG27" s="167"/>
      <c r="AH27" s="32"/>
      <c r="AI27" s="33"/>
      <c r="AJ27" s="9"/>
      <c r="AK27" s="11"/>
      <c r="AL27" s="167"/>
      <c r="AM27" s="8"/>
      <c r="AN27" s="33"/>
      <c r="AO27" s="9" t="s">
        <v>1</v>
      </c>
      <c r="AP27" s="11"/>
      <c r="AQ27" s="167"/>
      <c r="AR27" s="167"/>
      <c r="AS27" s="110"/>
      <c r="AT27" s="8"/>
      <c r="AU27" s="115"/>
      <c r="AV27" s="9"/>
      <c r="AW27" s="11"/>
      <c r="AX27" s="167">
        <v>96</v>
      </c>
      <c r="AY27" s="167">
        <v>94</v>
      </c>
      <c r="AZ27" s="167">
        <f>SUM(AX27:AY27)</f>
        <v>190</v>
      </c>
      <c r="BA27" s="8">
        <v>6</v>
      </c>
      <c r="BB27" s="33">
        <v>115</v>
      </c>
      <c r="BC27" s="9" t="s">
        <v>1</v>
      </c>
      <c r="BD27" s="11"/>
      <c r="BE27" s="167"/>
      <c r="BF27" s="167"/>
      <c r="BG27" s="167"/>
      <c r="BH27" s="8"/>
      <c r="BI27" s="33"/>
      <c r="BJ27" s="9"/>
    </row>
    <row r="28" spans="1:62" ht="15.75">
      <c r="A28" s="18">
        <v>19</v>
      </c>
      <c r="B28" s="119" t="s">
        <v>143</v>
      </c>
      <c r="C28" s="65" t="s">
        <v>144</v>
      </c>
      <c r="D28" s="100">
        <v>2012</v>
      </c>
      <c r="E28" s="23">
        <v>37.6</v>
      </c>
      <c r="F28" s="105">
        <v>30.5</v>
      </c>
      <c r="G28" s="37">
        <f t="shared" si="0"/>
        <v>-7.1000000000000014</v>
      </c>
      <c r="H28" s="66"/>
      <c r="I28" s="16">
        <f t="shared" si="1"/>
        <v>210</v>
      </c>
      <c r="J28" s="11"/>
      <c r="K28" s="124">
        <v>110</v>
      </c>
      <c r="L28" s="32">
        <v>13</v>
      </c>
      <c r="M28" s="33">
        <v>50</v>
      </c>
      <c r="N28" s="9" t="s">
        <v>1</v>
      </c>
      <c r="O28" s="11"/>
      <c r="P28" s="124"/>
      <c r="Q28" s="124"/>
      <c r="R28" s="110"/>
      <c r="S28" s="8"/>
      <c r="T28" s="115"/>
      <c r="U28" s="9"/>
      <c r="V28" s="11"/>
      <c r="W28" s="125"/>
      <c r="X28" s="8"/>
      <c r="Y28" s="115"/>
      <c r="Z28" s="9"/>
      <c r="AA28" s="11"/>
      <c r="AB28" s="159"/>
      <c r="AC28" s="8"/>
      <c r="AD28" s="115"/>
      <c r="AE28" s="9"/>
      <c r="AF28" s="11"/>
      <c r="AG28" s="167"/>
      <c r="AH28" s="8"/>
      <c r="AI28" s="115"/>
      <c r="AJ28" s="9"/>
      <c r="AK28" s="11"/>
      <c r="AL28" s="167"/>
      <c r="AM28" s="8"/>
      <c r="AN28" s="115"/>
      <c r="AO28" s="9" t="s">
        <v>1</v>
      </c>
      <c r="AP28" s="11"/>
      <c r="AQ28" s="167">
        <v>100</v>
      </c>
      <c r="AR28" s="167">
        <v>110</v>
      </c>
      <c r="AS28" s="110">
        <f>SUM(AQ28:AR28)</f>
        <v>210</v>
      </c>
      <c r="AT28" s="8">
        <v>12</v>
      </c>
      <c r="AU28" s="33">
        <v>60</v>
      </c>
      <c r="AV28" s="9" t="s">
        <v>1</v>
      </c>
      <c r="AW28" s="11"/>
      <c r="AX28" s="167">
        <v>94</v>
      </c>
      <c r="AY28" s="167">
        <v>98</v>
      </c>
      <c r="AZ28" s="167">
        <f>SUM(AX28:AY28)</f>
        <v>192</v>
      </c>
      <c r="BA28" s="8">
        <v>8</v>
      </c>
      <c r="BB28" s="33">
        <v>100</v>
      </c>
      <c r="BC28" s="9" t="s">
        <v>1</v>
      </c>
      <c r="BD28" s="11"/>
      <c r="BE28" s="167"/>
      <c r="BF28" s="167"/>
      <c r="BG28" s="167"/>
      <c r="BH28" s="8"/>
      <c r="BI28" s="115"/>
      <c r="BJ28" s="9"/>
    </row>
    <row r="29" spans="1:62" ht="15.75">
      <c r="A29" s="18">
        <v>20</v>
      </c>
      <c r="B29" s="119" t="s">
        <v>186</v>
      </c>
      <c r="C29" s="65" t="s">
        <v>90</v>
      </c>
      <c r="D29" s="101">
        <v>2013</v>
      </c>
      <c r="E29" s="37">
        <v>53.8</v>
      </c>
      <c r="F29" s="37">
        <v>39.6</v>
      </c>
      <c r="G29" s="37">
        <f t="shared" si="0"/>
        <v>-14.199999999999996</v>
      </c>
      <c r="H29" s="75"/>
      <c r="I29" s="16">
        <f t="shared" si="1"/>
        <v>155</v>
      </c>
      <c r="J29" s="11"/>
      <c r="K29" s="124"/>
      <c r="L29" s="8"/>
      <c r="M29" s="115"/>
      <c r="N29" s="9"/>
      <c r="O29" s="11"/>
      <c r="P29" s="124"/>
      <c r="Q29" s="124"/>
      <c r="R29" s="110"/>
      <c r="S29" s="8"/>
      <c r="T29" s="115"/>
      <c r="U29" s="9"/>
      <c r="V29" s="11"/>
      <c r="W29" s="125"/>
      <c r="X29" s="8"/>
      <c r="Y29" s="115"/>
      <c r="Z29" s="9"/>
      <c r="AA29" s="11"/>
      <c r="AB29" s="159">
        <v>109</v>
      </c>
      <c r="AC29" s="32">
        <v>11</v>
      </c>
      <c r="AD29" s="33">
        <v>65</v>
      </c>
      <c r="AE29" s="9" t="s">
        <v>1</v>
      </c>
      <c r="AF29" s="11"/>
      <c r="AG29" s="167"/>
      <c r="AH29" s="32"/>
      <c r="AI29" s="33"/>
      <c r="AJ29" s="9"/>
      <c r="AK29" s="11"/>
      <c r="AL29" s="167"/>
      <c r="AM29" s="8"/>
      <c r="AN29" s="33"/>
      <c r="AO29" s="9"/>
      <c r="AP29" s="11"/>
      <c r="AQ29" s="167"/>
      <c r="AR29" s="167"/>
      <c r="AS29" s="110"/>
      <c r="AT29" s="8"/>
      <c r="AU29" s="33"/>
      <c r="AV29" s="9"/>
      <c r="AW29" s="11"/>
      <c r="AX29" s="167">
        <v>103</v>
      </c>
      <c r="AY29" s="167">
        <v>98</v>
      </c>
      <c r="AZ29" s="167">
        <f>SUM(AX29:AY29)</f>
        <v>201</v>
      </c>
      <c r="BA29" s="8">
        <v>9</v>
      </c>
      <c r="BB29" s="33">
        <v>90</v>
      </c>
      <c r="BC29" s="9" t="s">
        <v>1</v>
      </c>
      <c r="BD29" s="11"/>
      <c r="BE29" s="167"/>
      <c r="BF29" s="167"/>
      <c r="BG29" s="167"/>
      <c r="BH29" s="8"/>
      <c r="BI29" s="33"/>
      <c r="BJ29" s="9"/>
    </row>
    <row r="30" spans="1:62" ht="15.75">
      <c r="A30" s="18">
        <v>21</v>
      </c>
      <c r="B30" s="119" t="s">
        <v>216</v>
      </c>
      <c r="C30" s="64" t="s">
        <v>185</v>
      </c>
      <c r="D30" s="101">
        <v>2013</v>
      </c>
      <c r="E30" s="37">
        <v>54</v>
      </c>
      <c r="F30" s="37">
        <v>54</v>
      </c>
      <c r="G30" s="37">
        <f t="shared" si="0"/>
        <v>0</v>
      </c>
      <c r="H30" s="75"/>
      <c r="I30" s="16">
        <f t="shared" si="1"/>
        <v>90</v>
      </c>
      <c r="J30" s="11"/>
      <c r="K30" s="140"/>
      <c r="L30" s="8"/>
      <c r="M30" s="115"/>
      <c r="N30" s="9"/>
      <c r="O30" s="11"/>
      <c r="P30" s="140"/>
      <c r="Q30" s="140"/>
      <c r="R30" s="110"/>
      <c r="S30" s="8"/>
      <c r="T30" s="115"/>
      <c r="U30" s="9"/>
      <c r="V30" s="11"/>
      <c r="W30" s="140">
        <v>139</v>
      </c>
      <c r="X30" s="8">
        <v>15</v>
      </c>
      <c r="Y30" s="33">
        <v>30</v>
      </c>
      <c r="Z30" s="9" t="s">
        <v>1</v>
      </c>
      <c r="AA30" s="11"/>
      <c r="AB30" s="159">
        <v>133</v>
      </c>
      <c r="AC30" s="8">
        <v>15</v>
      </c>
      <c r="AD30" s="33">
        <v>30</v>
      </c>
      <c r="AE30" s="9" t="s">
        <v>1</v>
      </c>
      <c r="AF30" s="11"/>
      <c r="AG30" s="127">
        <v>51</v>
      </c>
      <c r="AH30" s="8">
        <v>15</v>
      </c>
      <c r="AI30" s="33">
        <v>30</v>
      </c>
      <c r="AJ30" s="9" t="s">
        <v>1</v>
      </c>
      <c r="AK30" s="11"/>
      <c r="AL30" s="167"/>
      <c r="AM30" s="8"/>
      <c r="AN30" s="33"/>
      <c r="AO30" s="9" t="s">
        <v>1</v>
      </c>
      <c r="AP30" s="11"/>
      <c r="AQ30" s="167"/>
      <c r="AR30" s="167"/>
      <c r="AS30" s="110"/>
      <c r="AT30" s="8"/>
      <c r="AU30" s="33"/>
      <c r="AV30" s="9"/>
      <c r="AW30" s="11"/>
      <c r="AX30" s="167"/>
      <c r="AY30" s="167"/>
      <c r="AZ30" s="167"/>
      <c r="BA30" s="8"/>
      <c r="BB30" s="33"/>
      <c r="BC30" s="9"/>
      <c r="BD30" s="11"/>
      <c r="BE30" s="167"/>
      <c r="BF30" s="167"/>
      <c r="BG30" s="167"/>
      <c r="BH30" s="8"/>
      <c r="BI30" s="33"/>
      <c r="BJ30" s="9"/>
    </row>
  </sheetData>
  <sortState ref="B10:BJ30">
    <sortCondition descending="1" ref="I10:I30"/>
  </sortState>
  <mergeCells count="39">
    <mergeCell ref="A1:I4"/>
    <mergeCell ref="K1:N2"/>
    <mergeCell ref="K7:N7"/>
    <mergeCell ref="B8:B9"/>
    <mergeCell ref="C8:C9"/>
    <mergeCell ref="D8:D9"/>
    <mergeCell ref="E8:E9"/>
    <mergeCell ref="I7:I9"/>
    <mergeCell ref="M9:N9"/>
    <mergeCell ref="G8:G9"/>
    <mergeCell ref="K8:N8"/>
    <mergeCell ref="F8:F9"/>
    <mergeCell ref="W1:Z2"/>
    <mergeCell ref="W7:Z7"/>
    <mergeCell ref="Y9:Z9"/>
    <mergeCell ref="P7:U7"/>
    <mergeCell ref="P8:U8"/>
    <mergeCell ref="W8:Z8"/>
    <mergeCell ref="T9:U9"/>
    <mergeCell ref="AB1:AE2"/>
    <mergeCell ref="AB7:AE7"/>
    <mergeCell ref="AD9:AE9"/>
    <mergeCell ref="AB8:AE8"/>
    <mergeCell ref="AG8:AJ8"/>
    <mergeCell ref="AQ7:AV7"/>
    <mergeCell ref="AQ8:AV8"/>
    <mergeCell ref="AU9:AV9"/>
    <mergeCell ref="AG1:AJ2"/>
    <mergeCell ref="AG7:AJ7"/>
    <mergeCell ref="AI9:AJ9"/>
    <mergeCell ref="AN9:AO9"/>
    <mergeCell ref="AL7:AO7"/>
    <mergeCell ref="AL8:AO8"/>
    <mergeCell ref="AX7:BC7"/>
    <mergeCell ref="AX8:BC8"/>
    <mergeCell ref="BB9:BC9"/>
    <mergeCell ref="BE7:BJ7"/>
    <mergeCell ref="BE8:BJ8"/>
    <mergeCell ref="BI9:BJ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Z36"/>
  <sheetViews>
    <sheetView zoomScale="106" zoomScaleNormal="106" workbookViewId="0">
      <pane xSplit="11295" topLeftCell="AN1"/>
      <selection activeCell="B5" sqref="B5"/>
      <selection pane="topRight" activeCell="J1" sqref="J1:J1048576"/>
    </sheetView>
  </sheetViews>
  <sheetFormatPr baseColWidth="10" defaultRowHeight="15"/>
  <cols>
    <col min="1" max="1" width="3.28515625" style="17" customWidth="1"/>
    <col min="2" max="2" width="32.140625" style="17" customWidth="1"/>
    <col min="3" max="3" width="18.85546875" style="17" customWidth="1"/>
    <col min="4" max="4" width="6.85546875" style="17" bestFit="1" customWidth="1"/>
    <col min="5" max="5" width="5.42578125" style="20" bestFit="1" customWidth="1"/>
    <col min="6" max="6" width="4.85546875" style="34" bestFit="1" customWidth="1"/>
    <col min="7" max="7" width="5.42578125" style="34" bestFit="1" customWidth="1"/>
    <col min="8" max="8" width="0.85546875" style="1" customWidth="1"/>
    <col min="9" max="9" width="20" style="4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08" customWidth="1"/>
    <col min="29" max="29" width="6.140625" style="1" customWidth="1"/>
    <col min="30" max="30" width="6.28515625" style="1" customWidth="1"/>
    <col min="31" max="31" width="4" style="1" customWidth="1"/>
    <col min="32" max="32" width="0.85546875" style="4" customWidth="1"/>
    <col min="33" max="34" width="7.85546875" style="108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08" customWidth="1"/>
    <col min="42" max="42" width="7.5703125" style="228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08" customWidth="1"/>
    <col min="49" max="49" width="7.5703125" style="230" customWidth="1"/>
    <col min="50" max="50" width="6.140625" style="1" customWidth="1"/>
    <col min="51" max="51" width="6.28515625" style="1" customWidth="1"/>
    <col min="52" max="52" width="4" style="1" customWidth="1"/>
    <col min="53" max="16384" width="11.42578125" style="1"/>
  </cols>
  <sheetData>
    <row r="1" spans="1:52" ht="15.75" customHeight="1" thickTop="1">
      <c r="A1" s="252"/>
      <c r="B1" s="253"/>
      <c r="C1" s="253"/>
      <c r="D1" s="253"/>
      <c r="E1" s="253"/>
      <c r="F1" s="253"/>
      <c r="G1" s="253"/>
      <c r="H1" s="253"/>
      <c r="I1" s="254"/>
      <c r="K1" s="245"/>
      <c r="L1" s="245"/>
      <c r="M1" s="245"/>
      <c r="N1" s="245"/>
      <c r="W1" s="245"/>
      <c r="X1" s="245"/>
      <c r="Y1" s="245"/>
      <c r="Z1" s="245"/>
    </row>
    <row r="2" spans="1:52" ht="15" customHeight="1">
      <c r="A2" s="255"/>
      <c r="B2" s="256"/>
      <c r="C2" s="256"/>
      <c r="D2" s="256"/>
      <c r="E2" s="256"/>
      <c r="F2" s="256"/>
      <c r="G2" s="256"/>
      <c r="H2" s="256"/>
      <c r="I2" s="257"/>
      <c r="K2" s="245"/>
      <c r="L2" s="245"/>
      <c r="M2" s="245"/>
      <c r="N2" s="245"/>
      <c r="W2" s="245"/>
      <c r="X2" s="245"/>
      <c r="Y2" s="245"/>
      <c r="Z2" s="245"/>
    </row>
    <row r="3" spans="1:52">
      <c r="A3" s="255"/>
      <c r="B3" s="256"/>
      <c r="C3" s="256"/>
      <c r="D3" s="256"/>
      <c r="E3" s="256"/>
      <c r="F3" s="256"/>
      <c r="G3" s="256"/>
      <c r="H3" s="256"/>
      <c r="I3" s="257"/>
      <c r="P3" s="284"/>
      <c r="Q3" s="284"/>
      <c r="R3" s="284"/>
      <c r="S3" s="284"/>
      <c r="T3" s="284"/>
      <c r="U3" s="284"/>
      <c r="AB3" s="284"/>
      <c r="AC3" s="284"/>
      <c r="AD3" s="284"/>
      <c r="AE3" s="284"/>
      <c r="AG3" s="284"/>
      <c r="AH3" s="284"/>
      <c r="AI3" s="284"/>
      <c r="AJ3" s="284"/>
      <c r="AK3" s="284"/>
      <c r="AL3" s="284"/>
    </row>
    <row r="4" spans="1:52" ht="15.75" customHeight="1" thickBot="1">
      <c r="A4" s="258"/>
      <c r="B4" s="259"/>
      <c r="C4" s="259"/>
      <c r="D4" s="259"/>
      <c r="E4" s="259"/>
      <c r="F4" s="259"/>
      <c r="G4" s="259"/>
      <c r="H4" s="259"/>
      <c r="I4" s="260"/>
      <c r="P4" s="184"/>
      <c r="Q4" s="184"/>
      <c r="R4" s="181"/>
      <c r="S4" s="181"/>
      <c r="T4" s="181"/>
      <c r="U4" s="181"/>
      <c r="AB4" s="184"/>
      <c r="AC4" s="181"/>
      <c r="AD4" s="181"/>
      <c r="AE4" s="181"/>
      <c r="AG4" s="184"/>
      <c r="AH4" s="184"/>
      <c r="AI4" s="181"/>
      <c r="AJ4" s="181"/>
      <c r="AK4" s="181"/>
      <c r="AL4" s="181"/>
    </row>
    <row r="5" spans="1:52" ht="16.5" customHeight="1" thickTop="1">
      <c r="B5" s="87" t="s">
        <v>146</v>
      </c>
      <c r="H5" s="5"/>
      <c r="I5" s="12" t="s">
        <v>3</v>
      </c>
      <c r="J5" s="14"/>
      <c r="K5" s="246" t="s">
        <v>135</v>
      </c>
      <c r="L5" s="247"/>
      <c r="M5" s="247"/>
      <c r="N5" s="248"/>
      <c r="O5" s="14"/>
      <c r="P5" s="236" t="s">
        <v>214</v>
      </c>
      <c r="Q5" s="237"/>
      <c r="R5" s="237"/>
      <c r="S5" s="237"/>
      <c r="T5" s="237"/>
      <c r="U5" s="238"/>
      <c r="V5" s="14"/>
      <c r="W5" s="246" t="s">
        <v>242</v>
      </c>
      <c r="X5" s="247"/>
      <c r="Y5" s="247"/>
      <c r="Z5" s="248"/>
      <c r="AA5" s="14"/>
      <c r="AB5" s="236" t="s">
        <v>263</v>
      </c>
      <c r="AC5" s="237"/>
      <c r="AD5" s="237"/>
      <c r="AE5" s="238"/>
      <c r="AF5" s="14"/>
      <c r="AG5" s="236" t="s">
        <v>274</v>
      </c>
      <c r="AH5" s="237"/>
      <c r="AI5" s="237"/>
      <c r="AJ5" s="237"/>
      <c r="AK5" s="237"/>
      <c r="AL5" s="238"/>
      <c r="AM5" s="173"/>
      <c r="AT5" s="173"/>
    </row>
    <row r="6" spans="1:52" ht="15" customHeight="1">
      <c r="C6" s="44" t="s">
        <v>271</v>
      </c>
      <c r="H6" s="5"/>
      <c r="I6" s="13" t="s">
        <v>36</v>
      </c>
      <c r="J6" s="15"/>
      <c r="K6" s="292" t="s">
        <v>147</v>
      </c>
      <c r="L6" s="293"/>
      <c r="M6" s="293"/>
      <c r="N6" s="294"/>
      <c r="O6" s="15"/>
      <c r="P6" s="285" t="s">
        <v>251</v>
      </c>
      <c r="Q6" s="286"/>
      <c r="R6" s="286"/>
      <c r="S6" s="286"/>
      <c r="T6" s="286"/>
      <c r="U6" s="287"/>
      <c r="V6" s="15"/>
      <c r="W6" s="292" t="s">
        <v>40</v>
      </c>
      <c r="X6" s="293"/>
      <c r="Y6" s="293"/>
      <c r="Z6" s="294"/>
      <c r="AA6" s="15"/>
      <c r="AB6" s="285" t="s">
        <v>45</v>
      </c>
      <c r="AC6" s="286"/>
      <c r="AD6" s="286"/>
      <c r="AE6" s="287"/>
      <c r="AF6" s="15"/>
      <c r="AG6" s="285" t="s">
        <v>141</v>
      </c>
      <c r="AH6" s="286"/>
      <c r="AI6" s="286"/>
      <c r="AJ6" s="286"/>
      <c r="AK6" s="286"/>
      <c r="AL6" s="287"/>
      <c r="AM6" s="10"/>
      <c r="AN6" s="236" t="s">
        <v>278</v>
      </c>
      <c r="AO6" s="237"/>
      <c r="AP6" s="237"/>
      <c r="AQ6" s="237"/>
      <c r="AR6" s="237"/>
      <c r="AS6" s="238"/>
      <c r="AT6" s="175"/>
    </row>
    <row r="7" spans="1:52" ht="15" customHeight="1">
      <c r="C7" s="63" t="s">
        <v>201</v>
      </c>
      <c r="D7" s="19" t="s">
        <v>11</v>
      </c>
      <c r="F7" s="22"/>
      <c r="G7" s="22"/>
      <c r="H7" s="6"/>
      <c r="I7" s="261" t="s">
        <v>5</v>
      </c>
      <c r="J7" s="10"/>
      <c r="K7" s="295" t="s">
        <v>254</v>
      </c>
      <c r="L7" s="295"/>
      <c r="M7" s="295"/>
      <c r="N7" s="295"/>
      <c r="O7" s="10"/>
      <c r="P7" s="281" t="s">
        <v>256</v>
      </c>
      <c r="Q7" s="250"/>
      <c r="R7" s="250"/>
      <c r="S7" s="250"/>
      <c r="T7" s="250"/>
      <c r="U7" s="251"/>
      <c r="V7" s="10"/>
      <c r="W7" s="295" t="s">
        <v>254</v>
      </c>
      <c r="X7" s="295"/>
      <c r="Y7" s="295"/>
      <c r="Z7" s="295"/>
      <c r="AA7" s="10"/>
      <c r="AB7" s="281" t="s">
        <v>268</v>
      </c>
      <c r="AC7" s="250"/>
      <c r="AD7" s="250"/>
      <c r="AE7" s="251"/>
      <c r="AF7" s="10"/>
      <c r="AG7" s="281" t="s">
        <v>256</v>
      </c>
      <c r="AH7" s="250"/>
      <c r="AI7" s="250"/>
      <c r="AJ7" s="250"/>
      <c r="AK7" s="250"/>
      <c r="AL7" s="251"/>
      <c r="AM7" s="11"/>
      <c r="AN7" s="281" t="s">
        <v>285</v>
      </c>
      <c r="AO7" s="282"/>
      <c r="AP7" s="282"/>
      <c r="AQ7" s="282"/>
      <c r="AR7" s="282"/>
      <c r="AS7" s="283"/>
      <c r="AT7" s="10"/>
      <c r="AU7" s="236" t="s">
        <v>278</v>
      </c>
      <c r="AV7" s="237"/>
      <c r="AW7" s="237"/>
      <c r="AX7" s="237"/>
      <c r="AY7" s="237"/>
      <c r="AZ7" s="226"/>
    </row>
    <row r="8" spans="1:52" ht="15" customHeight="1">
      <c r="B8" s="299" t="s">
        <v>96</v>
      </c>
      <c r="C8" s="264" t="s">
        <v>37</v>
      </c>
      <c r="D8" s="264" t="s">
        <v>9</v>
      </c>
      <c r="E8" s="266" t="s">
        <v>134</v>
      </c>
      <c r="F8" s="268" t="s">
        <v>10</v>
      </c>
      <c r="G8" s="302" t="s">
        <v>206</v>
      </c>
      <c r="H8" s="7"/>
      <c r="I8" s="280"/>
      <c r="J8" s="11"/>
      <c r="K8" s="296" t="s">
        <v>255</v>
      </c>
      <c r="L8" s="297"/>
      <c r="M8" s="297"/>
      <c r="N8" s="298"/>
      <c r="O8" s="11"/>
      <c r="P8" s="288" t="s">
        <v>257</v>
      </c>
      <c r="Q8" s="289"/>
      <c r="R8" s="289"/>
      <c r="S8" s="289"/>
      <c r="T8" s="290"/>
      <c r="U8" s="291"/>
      <c r="V8" s="11"/>
      <c r="W8" s="296" t="s">
        <v>255</v>
      </c>
      <c r="X8" s="297"/>
      <c r="Y8" s="297"/>
      <c r="Z8" s="298"/>
      <c r="AA8" s="11"/>
      <c r="AB8" s="288" t="s">
        <v>255</v>
      </c>
      <c r="AC8" s="289"/>
      <c r="AD8" s="290"/>
      <c r="AE8" s="291"/>
      <c r="AF8" s="11"/>
      <c r="AG8" s="288" t="s">
        <v>257</v>
      </c>
      <c r="AH8" s="289"/>
      <c r="AI8" s="289"/>
      <c r="AJ8" s="289"/>
      <c r="AK8" s="290"/>
      <c r="AL8" s="291"/>
      <c r="AM8" s="111"/>
      <c r="AN8" s="239" t="s">
        <v>286</v>
      </c>
      <c r="AO8" s="240"/>
      <c r="AP8" s="240"/>
      <c r="AQ8" s="240"/>
      <c r="AR8" s="240"/>
      <c r="AS8" s="241"/>
      <c r="AT8" s="11"/>
      <c r="AU8" s="281" t="s">
        <v>287</v>
      </c>
      <c r="AV8" s="237"/>
      <c r="AW8" s="237"/>
      <c r="AX8" s="237"/>
      <c r="AY8" s="237"/>
      <c r="AZ8" s="238"/>
    </row>
    <row r="9" spans="1:52" ht="15" customHeight="1">
      <c r="B9" s="300"/>
      <c r="C9" s="279"/>
      <c r="D9" s="279"/>
      <c r="E9" s="267"/>
      <c r="F9" s="301"/>
      <c r="G9" s="303"/>
      <c r="H9" s="7"/>
      <c r="I9" s="280"/>
      <c r="J9" s="11"/>
      <c r="K9" s="57" t="s">
        <v>38</v>
      </c>
      <c r="L9" s="57" t="s">
        <v>4</v>
      </c>
      <c r="M9" s="234" t="s">
        <v>18</v>
      </c>
      <c r="N9" s="249"/>
      <c r="O9" s="11"/>
      <c r="P9" s="166" t="s">
        <v>248</v>
      </c>
      <c r="Q9" s="166" t="s">
        <v>250</v>
      </c>
      <c r="R9" s="169" t="s">
        <v>245</v>
      </c>
      <c r="S9" s="169" t="s">
        <v>4</v>
      </c>
      <c r="T9" s="170" t="s">
        <v>18</v>
      </c>
      <c r="U9" s="171"/>
      <c r="V9" s="11"/>
      <c r="W9" s="161" t="s">
        <v>38</v>
      </c>
      <c r="X9" s="161" t="s">
        <v>4</v>
      </c>
      <c r="Y9" s="234" t="s">
        <v>18</v>
      </c>
      <c r="Z9" s="249"/>
      <c r="AA9" s="11"/>
      <c r="AB9" s="176" t="s">
        <v>248</v>
      </c>
      <c r="AC9" s="178" t="s">
        <v>4</v>
      </c>
      <c r="AD9" s="234" t="s">
        <v>18</v>
      </c>
      <c r="AE9" s="249"/>
      <c r="AF9" s="11"/>
      <c r="AG9" s="176" t="s">
        <v>248</v>
      </c>
      <c r="AH9" s="176" t="s">
        <v>250</v>
      </c>
      <c r="AI9" s="178" t="s">
        <v>245</v>
      </c>
      <c r="AJ9" s="178" t="s">
        <v>4</v>
      </c>
      <c r="AK9" s="179" t="s">
        <v>18</v>
      </c>
      <c r="AL9" s="180"/>
      <c r="AM9" s="11"/>
      <c r="AN9" s="176" t="s">
        <v>246</v>
      </c>
      <c r="AO9" s="176" t="s">
        <v>247</v>
      </c>
      <c r="AP9" s="177" t="s">
        <v>245</v>
      </c>
      <c r="AQ9" s="177" t="s">
        <v>4</v>
      </c>
      <c r="AR9" s="234" t="s">
        <v>18</v>
      </c>
      <c r="AS9" s="270"/>
      <c r="AT9" s="11"/>
      <c r="AU9" s="176" t="s">
        <v>246</v>
      </c>
      <c r="AV9" s="176" t="s">
        <v>247</v>
      </c>
      <c r="AW9" s="177" t="s">
        <v>245</v>
      </c>
      <c r="AX9" s="177" t="s">
        <v>4</v>
      </c>
      <c r="AY9" s="234" t="s">
        <v>18</v>
      </c>
      <c r="AZ9" s="270"/>
    </row>
    <row r="10" spans="1:52" ht="15" customHeight="1">
      <c r="A10" s="18">
        <v>1</v>
      </c>
      <c r="B10" s="119" t="s">
        <v>82</v>
      </c>
      <c r="C10" s="64" t="s">
        <v>40</v>
      </c>
      <c r="D10" s="101">
        <v>2015</v>
      </c>
      <c r="E10" s="24">
        <v>13.7</v>
      </c>
      <c r="F10" s="67">
        <v>6.4</v>
      </c>
      <c r="G10" s="67">
        <f t="shared" ref="G10:G36" si="0">SUM(F10-E10)</f>
        <v>-7.2999999999999989</v>
      </c>
      <c r="H10" s="49"/>
      <c r="I10" s="16">
        <f t="shared" ref="I10:I36" si="1">SUM(M10+T10+Y10+AD10+AK10+AR10+AY10)</f>
        <v>1200</v>
      </c>
      <c r="J10" s="11"/>
      <c r="K10" s="68">
        <v>75</v>
      </c>
      <c r="L10" s="8">
        <v>1</v>
      </c>
      <c r="M10" s="33">
        <v>200</v>
      </c>
      <c r="N10" s="60" t="s">
        <v>1</v>
      </c>
      <c r="O10" s="11"/>
      <c r="P10" s="68">
        <v>82</v>
      </c>
      <c r="Q10" s="104">
        <v>82</v>
      </c>
      <c r="R10" s="167">
        <f>SUM(P10:Q10)</f>
        <v>164</v>
      </c>
      <c r="S10" s="8">
        <v>1</v>
      </c>
      <c r="T10" s="115">
        <v>200</v>
      </c>
      <c r="U10" s="9" t="s">
        <v>1</v>
      </c>
      <c r="V10" s="11"/>
      <c r="W10" s="68">
        <v>67</v>
      </c>
      <c r="X10" s="8">
        <v>1</v>
      </c>
      <c r="Y10" s="33">
        <v>200</v>
      </c>
      <c r="Z10" s="9" t="s">
        <v>1</v>
      </c>
      <c r="AA10" s="11"/>
      <c r="AB10" s="88">
        <v>78</v>
      </c>
      <c r="AC10" s="8">
        <v>1</v>
      </c>
      <c r="AD10" s="61">
        <v>200</v>
      </c>
      <c r="AE10" s="9" t="s">
        <v>1</v>
      </c>
      <c r="AF10" s="11"/>
      <c r="AG10" s="68">
        <v>75</v>
      </c>
      <c r="AH10" s="167">
        <v>76</v>
      </c>
      <c r="AI10" s="167">
        <f t="shared" ref="AI10:AI15" si="2">SUM(AG10:AH10)</f>
        <v>151</v>
      </c>
      <c r="AJ10" s="8">
        <v>1</v>
      </c>
      <c r="AK10" s="33">
        <v>200</v>
      </c>
      <c r="AL10" s="9" t="s">
        <v>1</v>
      </c>
      <c r="AM10" s="11"/>
      <c r="AN10" s="167"/>
      <c r="AO10" s="167"/>
      <c r="AP10" s="167"/>
      <c r="AQ10" s="8"/>
      <c r="AR10" s="33"/>
      <c r="AS10" s="9"/>
      <c r="AT10" s="11"/>
      <c r="AU10" s="167">
        <v>76</v>
      </c>
      <c r="AV10" s="167">
        <v>75</v>
      </c>
      <c r="AW10" s="68">
        <f>SUM(AU10:AV10)</f>
        <v>151</v>
      </c>
      <c r="AX10" s="8">
        <v>1</v>
      </c>
      <c r="AY10" s="33">
        <v>200</v>
      </c>
      <c r="AZ10" s="9" t="s">
        <v>1</v>
      </c>
    </row>
    <row r="11" spans="1:52" s="4" customFormat="1" ht="15.75" customHeight="1">
      <c r="A11" s="18">
        <v>2</v>
      </c>
      <c r="B11" s="119" t="s">
        <v>77</v>
      </c>
      <c r="C11" s="65" t="s">
        <v>41</v>
      </c>
      <c r="D11" s="100">
        <v>2014</v>
      </c>
      <c r="E11" s="24">
        <v>18.399999999999999</v>
      </c>
      <c r="F11" s="67">
        <v>15</v>
      </c>
      <c r="G11" s="67">
        <f t="shared" si="0"/>
        <v>-3.3999999999999986</v>
      </c>
      <c r="H11" s="50"/>
      <c r="I11" s="16">
        <f t="shared" si="1"/>
        <v>846</v>
      </c>
      <c r="J11" s="11"/>
      <c r="K11" s="68">
        <v>83</v>
      </c>
      <c r="L11" s="8">
        <v>2</v>
      </c>
      <c r="M11" s="33">
        <v>184</v>
      </c>
      <c r="N11" s="60" t="s">
        <v>1</v>
      </c>
      <c r="O11" s="11"/>
      <c r="P11" s="167"/>
      <c r="Q11" s="104"/>
      <c r="R11" s="110"/>
      <c r="S11" s="8"/>
      <c r="T11" s="61"/>
      <c r="U11" s="9"/>
      <c r="V11" s="11"/>
      <c r="W11" s="68">
        <v>78</v>
      </c>
      <c r="X11" s="8">
        <v>3</v>
      </c>
      <c r="Y11" s="33">
        <v>159</v>
      </c>
      <c r="Z11" s="60" t="s">
        <v>1</v>
      </c>
      <c r="AA11" s="11"/>
      <c r="AB11" s="68">
        <v>86</v>
      </c>
      <c r="AC11" s="8">
        <v>2</v>
      </c>
      <c r="AD11" s="33">
        <v>167</v>
      </c>
      <c r="AE11" s="9" t="s">
        <v>1</v>
      </c>
      <c r="AF11" s="11"/>
      <c r="AG11" s="68">
        <v>86</v>
      </c>
      <c r="AH11" s="167">
        <v>91</v>
      </c>
      <c r="AI11" s="167">
        <f t="shared" si="2"/>
        <v>177</v>
      </c>
      <c r="AJ11" s="8">
        <v>3</v>
      </c>
      <c r="AK11" s="33">
        <v>168</v>
      </c>
      <c r="AL11" s="9" t="s">
        <v>1</v>
      </c>
      <c r="AM11" s="11"/>
      <c r="AN11" s="167">
        <v>95</v>
      </c>
      <c r="AO11" s="167">
        <v>82</v>
      </c>
      <c r="AP11" s="68">
        <f>SUM(AN11:AO11)</f>
        <v>177</v>
      </c>
      <c r="AQ11" s="8">
        <v>3</v>
      </c>
      <c r="AR11" s="33">
        <v>168</v>
      </c>
      <c r="AS11" s="9" t="s">
        <v>1</v>
      </c>
      <c r="AT11" s="11"/>
      <c r="AU11" s="167"/>
      <c r="AV11" s="167"/>
      <c r="AW11" s="167"/>
      <c r="AX11" s="8"/>
      <c r="AY11" s="33"/>
      <c r="AZ11" s="9"/>
    </row>
    <row r="12" spans="1:52" ht="15.75">
      <c r="A12" s="18">
        <v>3</v>
      </c>
      <c r="B12" s="119" t="s">
        <v>75</v>
      </c>
      <c r="C12" s="65" t="s">
        <v>56</v>
      </c>
      <c r="D12" s="100">
        <v>2014</v>
      </c>
      <c r="E12" s="24">
        <v>25.1</v>
      </c>
      <c r="F12" s="67">
        <v>20.2</v>
      </c>
      <c r="G12" s="67">
        <f t="shared" si="0"/>
        <v>-4.9000000000000021</v>
      </c>
      <c r="H12" s="49"/>
      <c r="I12" s="16">
        <f t="shared" si="1"/>
        <v>829</v>
      </c>
      <c r="J12" s="11"/>
      <c r="K12" s="68">
        <v>88</v>
      </c>
      <c r="L12" s="8">
        <v>4</v>
      </c>
      <c r="M12" s="33">
        <v>150</v>
      </c>
      <c r="N12" s="60" t="s">
        <v>1</v>
      </c>
      <c r="O12" s="11"/>
      <c r="P12" s="74">
        <v>41</v>
      </c>
      <c r="Q12" s="104">
        <v>43</v>
      </c>
      <c r="R12" s="110">
        <f t="shared" ref="R12:R17" si="3">SUM(P12:Q12)</f>
        <v>84</v>
      </c>
      <c r="S12" s="8">
        <v>3</v>
      </c>
      <c r="T12" s="52">
        <v>84</v>
      </c>
      <c r="U12" s="9" t="s">
        <v>1</v>
      </c>
      <c r="V12" s="11"/>
      <c r="W12" s="68">
        <v>81</v>
      </c>
      <c r="X12" s="8">
        <v>5</v>
      </c>
      <c r="Y12" s="33">
        <v>134</v>
      </c>
      <c r="Z12" s="60" t="s">
        <v>1</v>
      </c>
      <c r="AA12" s="11"/>
      <c r="AB12" s="68">
        <v>86</v>
      </c>
      <c r="AC12" s="8">
        <v>2</v>
      </c>
      <c r="AD12" s="33">
        <v>167</v>
      </c>
      <c r="AE12" s="9" t="s">
        <v>1</v>
      </c>
      <c r="AF12" s="11"/>
      <c r="AG12" s="68">
        <v>95</v>
      </c>
      <c r="AH12" s="167">
        <v>101</v>
      </c>
      <c r="AI12" s="167">
        <f t="shared" si="2"/>
        <v>196</v>
      </c>
      <c r="AJ12" s="8">
        <v>7</v>
      </c>
      <c r="AK12" s="33">
        <v>110</v>
      </c>
      <c r="AL12" s="9" t="s">
        <v>1</v>
      </c>
      <c r="AM12" s="11"/>
      <c r="AN12" s="167">
        <v>81</v>
      </c>
      <c r="AO12" s="167">
        <v>94</v>
      </c>
      <c r="AP12" s="68">
        <f>SUM(AN12:AO12)</f>
        <v>175</v>
      </c>
      <c r="AQ12" s="8">
        <v>2</v>
      </c>
      <c r="AR12" s="33">
        <v>184</v>
      </c>
      <c r="AS12" s="9" t="s">
        <v>1</v>
      </c>
      <c r="AT12" s="11"/>
      <c r="AU12" s="167"/>
      <c r="AV12" s="167"/>
      <c r="AW12" s="167"/>
      <c r="AX12" s="8"/>
      <c r="AY12" s="33"/>
      <c r="AZ12" s="9"/>
    </row>
    <row r="13" spans="1:52" ht="15.75">
      <c r="A13" s="18">
        <v>4</v>
      </c>
      <c r="B13" s="119" t="s">
        <v>79</v>
      </c>
      <c r="C13" s="64" t="s">
        <v>83</v>
      </c>
      <c r="D13" s="100">
        <v>2014</v>
      </c>
      <c r="E13" s="24">
        <v>22.7</v>
      </c>
      <c r="F13" s="67">
        <v>17.8</v>
      </c>
      <c r="G13" s="67">
        <f t="shared" si="0"/>
        <v>-4.8999999999999986</v>
      </c>
      <c r="H13" s="50"/>
      <c r="I13" s="16">
        <f t="shared" si="1"/>
        <v>811</v>
      </c>
      <c r="J13" s="11"/>
      <c r="K13" s="68">
        <v>93</v>
      </c>
      <c r="L13" s="8">
        <v>8</v>
      </c>
      <c r="M13" s="33">
        <v>100</v>
      </c>
      <c r="N13" s="60" t="s">
        <v>1</v>
      </c>
      <c r="O13" s="11"/>
      <c r="P13" s="68">
        <v>106</v>
      </c>
      <c r="Q13" s="104">
        <v>103</v>
      </c>
      <c r="R13" s="167">
        <f t="shared" si="3"/>
        <v>209</v>
      </c>
      <c r="S13" s="8">
        <v>2</v>
      </c>
      <c r="T13" s="115">
        <v>184</v>
      </c>
      <c r="U13" s="9" t="s">
        <v>1</v>
      </c>
      <c r="V13" s="11"/>
      <c r="W13" s="68">
        <v>84</v>
      </c>
      <c r="X13" s="8">
        <v>6</v>
      </c>
      <c r="Y13" s="33">
        <v>120</v>
      </c>
      <c r="Z13" s="60" t="s">
        <v>1</v>
      </c>
      <c r="AA13" s="11"/>
      <c r="AB13" s="68">
        <v>90</v>
      </c>
      <c r="AC13" s="8">
        <v>7</v>
      </c>
      <c r="AD13" s="33">
        <v>105</v>
      </c>
      <c r="AE13" s="9" t="s">
        <v>1</v>
      </c>
      <c r="AF13" s="11"/>
      <c r="AG13" s="68">
        <v>96</v>
      </c>
      <c r="AH13" s="167">
        <v>95</v>
      </c>
      <c r="AI13" s="167">
        <f t="shared" si="2"/>
        <v>191</v>
      </c>
      <c r="AJ13" s="8">
        <v>5</v>
      </c>
      <c r="AK13" s="33">
        <v>134</v>
      </c>
      <c r="AL13" s="9" t="s">
        <v>1</v>
      </c>
      <c r="AM13" s="11"/>
      <c r="AN13" s="167"/>
      <c r="AO13" s="167"/>
      <c r="AP13" s="167"/>
      <c r="AQ13" s="8"/>
      <c r="AR13" s="33"/>
      <c r="AS13" s="9"/>
      <c r="AT13" s="11"/>
      <c r="AU13" s="167">
        <v>96</v>
      </c>
      <c r="AV13" s="167">
        <v>88</v>
      </c>
      <c r="AW13" s="68">
        <f>SUM(AU13:AV13)</f>
        <v>184</v>
      </c>
      <c r="AX13" s="8">
        <v>3</v>
      </c>
      <c r="AY13" s="33">
        <v>168</v>
      </c>
      <c r="AZ13" s="9" t="s">
        <v>1</v>
      </c>
    </row>
    <row r="14" spans="1:52" ht="15.75">
      <c r="A14" s="18">
        <v>5</v>
      </c>
      <c r="B14" s="119" t="s">
        <v>93</v>
      </c>
      <c r="C14" s="65" t="s">
        <v>69</v>
      </c>
      <c r="D14" s="101">
        <v>2015</v>
      </c>
      <c r="E14" s="24">
        <v>23.3</v>
      </c>
      <c r="F14" s="67">
        <v>17.600000000000001</v>
      </c>
      <c r="G14" s="67">
        <f t="shared" si="0"/>
        <v>-5.6999999999999993</v>
      </c>
      <c r="H14" s="49"/>
      <c r="I14" s="16">
        <f t="shared" si="1"/>
        <v>805.5</v>
      </c>
      <c r="J14" s="11"/>
      <c r="K14" s="68">
        <v>89</v>
      </c>
      <c r="L14" s="8">
        <v>5</v>
      </c>
      <c r="M14" s="33">
        <v>134</v>
      </c>
      <c r="N14" s="60" t="s">
        <v>1</v>
      </c>
      <c r="O14" s="11"/>
      <c r="P14" s="74">
        <v>46</v>
      </c>
      <c r="Q14" s="104">
        <v>40</v>
      </c>
      <c r="R14" s="110">
        <f t="shared" si="3"/>
        <v>86</v>
      </c>
      <c r="S14" s="8">
        <v>6</v>
      </c>
      <c r="T14" s="52">
        <v>57.5</v>
      </c>
      <c r="U14" s="9" t="s">
        <v>1</v>
      </c>
      <c r="V14" s="11"/>
      <c r="W14" s="68">
        <v>72</v>
      </c>
      <c r="X14" s="8">
        <v>2</v>
      </c>
      <c r="Y14" s="33">
        <v>184</v>
      </c>
      <c r="Z14" s="60" t="s">
        <v>1</v>
      </c>
      <c r="AA14" s="11"/>
      <c r="AB14" s="68">
        <v>87</v>
      </c>
      <c r="AC14" s="8">
        <v>5</v>
      </c>
      <c r="AD14" s="33">
        <v>134</v>
      </c>
      <c r="AE14" s="9" t="s">
        <v>1</v>
      </c>
      <c r="AF14" s="11"/>
      <c r="AG14" s="74">
        <v>46</v>
      </c>
      <c r="AH14" s="167">
        <v>42</v>
      </c>
      <c r="AI14" s="167">
        <f t="shared" si="2"/>
        <v>88</v>
      </c>
      <c r="AJ14" s="8">
        <v>1</v>
      </c>
      <c r="AK14" s="52">
        <v>96</v>
      </c>
      <c r="AL14" s="9" t="s">
        <v>1</v>
      </c>
      <c r="AM14" s="7"/>
      <c r="AN14" s="167">
        <v>80</v>
      </c>
      <c r="AO14" s="167">
        <v>86</v>
      </c>
      <c r="AP14" s="68">
        <f>SUM(AN14:AO14)</f>
        <v>166</v>
      </c>
      <c r="AQ14" s="8">
        <v>1</v>
      </c>
      <c r="AR14" s="33">
        <v>200</v>
      </c>
      <c r="AS14" s="9" t="s">
        <v>1</v>
      </c>
      <c r="AT14" s="11"/>
      <c r="AU14" s="167"/>
      <c r="AV14" s="167"/>
      <c r="AW14" s="167"/>
      <c r="AX14" s="8"/>
      <c r="AY14" s="33"/>
      <c r="AZ14" s="9"/>
    </row>
    <row r="15" spans="1:52" ht="15.75">
      <c r="A15" s="18">
        <v>6</v>
      </c>
      <c r="B15" s="119" t="s">
        <v>269</v>
      </c>
      <c r="C15" s="64" t="s">
        <v>57</v>
      </c>
      <c r="D15" s="101">
        <v>2015</v>
      </c>
      <c r="E15" s="24">
        <v>36.1</v>
      </c>
      <c r="F15" s="67">
        <v>26.5</v>
      </c>
      <c r="G15" s="67">
        <f t="shared" si="0"/>
        <v>-9.6000000000000014</v>
      </c>
      <c r="H15" s="50"/>
      <c r="I15" s="16">
        <f t="shared" si="1"/>
        <v>600</v>
      </c>
      <c r="J15" s="11"/>
      <c r="K15" s="74">
        <v>58</v>
      </c>
      <c r="L15" s="8">
        <v>5</v>
      </c>
      <c r="M15" s="52">
        <v>67</v>
      </c>
      <c r="N15" s="60" t="s">
        <v>1</v>
      </c>
      <c r="O15" s="11"/>
      <c r="P15" s="74">
        <v>40</v>
      </c>
      <c r="Q15" s="104">
        <v>42</v>
      </c>
      <c r="R15" s="110">
        <f t="shared" si="3"/>
        <v>82</v>
      </c>
      <c r="S15" s="8">
        <v>2</v>
      </c>
      <c r="T15" s="52">
        <v>92</v>
      </c>
      <c r="U15" s="9" t="s">
        <v>1</v>
      </c>
      <c r="V15" s="11"/>
      <c r="W15" s="68">
        <v>90</v>
      </c>
      <c r="X15" s="8">
        <v>9</v>
      </c>
      <c r="Y15" s="33">
        <v>90</v>
      </c>
      <c r="Z15" s="60" t="s">
        <v>1</v>
      </c>
      <c r="AA15" s="11"/>
      <c r="AB15" s="68">
        <v>90</v>
      </c>
      <c r="AC15" s="8">
        <v>7</v>
      </c>
      <c r="AD15" s="33">
        <v>105</v>
      </c>
      <c r="AE15" s="9" t="s">
        <v>1</v>
      </c>
      <c r="AF15" s="11"/>
      <c r="AG15" s="74">
        <v>43</v>
      </c>
      <c r="AH15" s="167">
        <v>45</v>
      </c>
      <c r="AI15" s="167">
        <f t="shared" si="2"/>
        <v>88</v>
      </c>
      <c r="AJ15" s="8">
        <v>1</v>
      </c>
      <c r="AK15" s="52">
        <v>96</v>
      </c>
      <c r="AL15" s="9" t="s">
        <v>1</v>
      </c>
      <c r="AM15" s="11"/>
      <c r="AN15" s="167"/>
      <c r="AO15" s="167"/>
      <c r="AP15" s="167"/>
      <c r="AQ15" s="8"/>
      <c r="AR15" s="52"/>
      <c r="AS15" s="9"/>
      <c r="AT15" s="11"/>
      <c r="AU15" s="167">
        <v>101</v>
      </c>
      <c r="AV15" s="167">
        <v>96</v>
      </c>
      <c r="AW15" s="68">
        <f>SUM(AU15:AV15)</f>
        <v>197</v>
      </c>
      <c r="AX15" s="8">
        <v>4</v>
      </c>
      <c r="AY15" s="33">
        <v>150</v>
      </c>
      <c r="AZ15" s="9" t="s">
        <v>1</v>
      </c>
    </row>
    <row r="16" spans="1:52" ht="15.75">
      <c r="A16" s="18">
        <v>7</v>
      </c>
      <c r="B16" s="119" t="s">
        <v>76</v>
      </c>
      <c r="C16" s="65" t="s">
        <v>84</v>
      </c>
      <c r="D16" s="100">
        <v>2014</v>
      </c>
      <c r="E16" s="24">
        <v>20.5</v>
      </c>
      <c r="F16" s="67">
        <v>20.100000000000001</v>
      </c>
      <c r="G16" s="67">
        <f t="shared" si="0"/>
        <v>-0.39999999999999858</v>
      </c>
      <c r="H16" s="49"/>
      <c r="I16" s="16">
        <f t="shared" si="1"/>
        <v>563</v>
      </c>
      <c r="J16" s="11"/>
      <c r="K16" s="68">
        <v>98</v>
      </c>
      <c r="L16" s="8">
        <v>9</v>
      </c>
      <c r="M16" s="33">
        <v>90</v>
      </c>
      <c r="N16" s="60" t="s">
        <v>1</v>
      </c>
      <c r="O16" s="11"/>
      <c r="P16" s="74">
        <v>48</v>
      </c>
      <c r="Q16" s="104">
        <v>37</v>
      </c>
      <c r="R16" s="110">
        <f t="shared" si="3"/>
        <v>85</v>
      </c>
      <c r="S16" s="8">
        <v>4</v>
      </c>
      <c r="T16" s="52">
        <v>71</v>
      </c>
      <c r="U16" s="9" t="s">
        <v>1</v>
      </c>
      <c r="V16" s="11"/>
      <c r="W16" s="68">
        <v>85</v>
      </c>
      <c r="X16" s="8">
        <v>7</v>
      </c>
      <c r="Y16" s="33">
        <v>110</v>
      </c>
      <c r="Z16" s="60" t="s">
        <v>1</v>
      </c>
      <c r="AA16" s="11"/>
      <c r="AB16" s="68">
        <v>85</v>
      </c>
      <c r="AC16" s="8">
        <v>1</v>
      </c>
      <c r="AD16" s="33">
        <v>200</v>
      </c>
      <c r="AE16" s="9" t="s">
        <v>1</v>
      </c>
      <c r="AF16" s="11"/>
      <c r="AG16" s="167"/>
      <c r="AH16" s="167"/>
      <c r="AI16" s="167"/>
      <c r="AJ16" s="8"/>
      <c r="AK16" s="61"/>
      <c r="AL16" s="9"/>
      <c r="AM16" s="111"/>
      <c r="AN16" s="167">
        <v>42</v>
      </c>
      <c r="AO16" s="167">
        <v>44</v>
      </c>
      <c r="AP16" s="167">
        <f>SUM(AN16:AO16)</f>
        <v>86</v>
      </c>
      <c r="AQ16" s="8">
        <v>2</v>
      </c>
      <c r="AR16" s="52">
        <v>92</v>
      </c>
      <c r="AS16" s="9" t="s">
        <v>1</v>
      </c>
      <c r="AT16" s="11"/>
      <c r="AU16" s="167"/>
      <c r="AV16" s="167"/>
      <c r="AW16" s="167"/>
      <c r="AX16" s="8"/>
      <c r="AY16" s="33"/>
      <c r="AZ16" s="9"/>
    </row>
    <row r="17" spans="1:52" ht="15.75">
      <c r="A17" s="18">
        <v>8</v>
      </c>
      <c r="B17" s="120" t="s">
        <v>124</v>
      </c>
      <c r="C17" s="65" t="s">
        <v>56</v>
      </c>
      <c r="D17" s="100">
        <v>2014</v>
      </c>
      <c r="E17" s="24">
        <v>20.100000000000001</v>
      </c>
      <c r="F17" s="67">
        <v>15</v>
      </c>
      <c r="G17" s="67">
        <f t="shared" si="0"/>
        <v>-5.1000000000000014</v>
      </c>
      <c r="H17" s="50"/>
      <c r="I17" s="16">
        <f t="shared" si="1"/>
        <v>552</v>
      </c>
      <c r="J17" s="11"/>
      <c r="K17" s="68">
        <v>87</v>
      </c>
      <c r="L17" s="8">
        <v>3</v>
      </c>
      <c r="M17" s="33">
        <v>168</v>
      </c>
      <c r="N17" s="60" t="s">
        <v>1</v>
      </c>
      <c r="O17" s="11"/>
      <c r="P17" s="74">
        <v>40</v>
      </c>
      <c r="Q17" s="104">
        <v>40</v>
      </c>
      <c r="R17" s="110">
        <f t="shared" si="3"/>
        <v>80</v>
      </c>
      <c r="S17" s="8">
        <v>1</v>
      </c>
      <c r="T17" s="52">
        <v>100</v>
      </c>
      <c r="U17" s="9" t="s">
        <v>1</v>
      </c>
      <c r="V17" s="11"/>
      <c r="W17" s="167"/>
      <c r="X17" s="8"/>
      <c r="Y17" s="115"/>
      <c r="Z17" s="60"/>
      <c r="AA17" s="11"/>
      <c r="AB17" s="167"/>
      <c r="AC17" s="8"/>
      <c r="AD17" s="61"/>
      <c r="AE17" s="9"/>
      <c r="AF17" s="11"/>
      <c r="AG17" s="68">
        <v>84</v>
      </c>
      <c r="AH17" s="167">
        <v>91</v>
      </c>
      <c r="AI17" s="167">
        <f>SUM(AG17:AH17)</f>
        <v>175</v>
      </c>
      <c r="AJ17" s="8">
        <v>2</v>
      </c>
      <c r="AK17" s="33">
        <v>184</v>
      </c>
      <c r="AL17" s="9" t="s">
        <v>1</v>
      </c>
      <c r="AM17" s="11"/>
      <c r="AN17" s="167">
        <v>44</v>
      </c>
      <c r="AO17" s="167">
        <v>39</v>
      </c>
      <c r="AP17" s="167">
        <f>SUM(AN17:AO17)</f>
        <v>83</v>
      </c>
      <c r="AQ17" s="8">
        <v>1</v>
      </c>
      <c r="AR17" s="52">
        <v>100</v>
      </c>
      <c r="AS17" s="9" t="s">
        <v>1</v>
      </c>
      <c r="AT17" s="111"/>
      <c r="AU17" s="167"/>
      <c r="AV17" s="167"/>
      <c r="AW17" s="167"/>
      <c r="AX17" s="8"/>
      <c r="AY17" s="33"/>
      <c r="AZ17" s="9"/>
    </row>
    <row r="18" spans="1:52" ht="15.75">
      <c r="A18" s="18">
        <v>9</v>
      </c>
      <c r="B18" s="119" t="s">
        <v>154</v>
      </c>
      <c r="C18" s="65" t="s">
        <v>144</v>
      </c>
      <c r="D18" s="100">
        <v>2014</v>
      </c>
      <c r="E18" s="24">
        <v>35</v>
      </c>
      <c r="F18" s="67">
        <v>20</v>
      </c>
      <c r="G18" s="67">
        <f t="shared" si="0"/>
        <v>-15</v>
      </c>
      <c r="H18" s="49"/>
      <c r="I18" s="16">
        <f t="shared" si="1"/>
        <v>507</v>
      </c>
      <c r="J18" s="11"/>
      <c r="K18" s="68">
        <v>102</v>
      </c>
      <c r="L18" s="8">
        <v>11</v>
      </c>
      <c r="M18" s="33">
        <v>70</v>
      </c>
      <c r="N18" s="60" t="s">
        <v>1</v>
      </c>
      <c r="O18" s="11"/>
      <c r="P18" s="167"/>
      <c r="Q18" s="104"/>
      <c r="R18" s="110"/>
      <c r="S18" s="8"/>
      <c r="T18" s="61"/>
      <c r="U18" s="9"/>
      <c r="V18" s="11"/>
      <c r="W18" s="167"/>
      <c r="X18" s="8"/>
      <c r="Y18" s="115"/>
      <c r="Z18" s="60"/>
      <c r="AA18" s="11"/>
      <c r="AB18" s="68">
        <v>86</v>
      </c>
      <c r="AC18" s="8">
        <v>2</v>
      </c>
      <c r="AD18" s="33">
        <v>167</v>
      </c>
      <c r="AE18" s="9" t="s">
        <v>1</v>
      </c>
      <c r="AF18" s="11"/>
      <c r="AG18" s="68">
        <v>88</v>
      </c>
      <c r="AH18" s="167">
        <v>91</v>
      </c>
      <c r="AI18" s="167">
        <f>SUM(AG18:AH18)</f>
        <v>179</v>
      </c>
      <c r="AJ18" s="8">
        <v>4</v>
      </c>
      <c r="AK18" s="33">
        <v>150</v>
      </c>
      <c r="AL18" s="9" t="s">
        <v>1</v>
      </c>
      <c r="AM18" s="11"/>
      <c r="AN18" s="167">
        <v>91</v>
      </c>
      <c r="AO18" s="167">
        <v>91</v>
      </c>
      <c r="AP18" s="68">
        <f>SUM(AN18:AO18)</f>
        <v>182</v>
      </c>
      <c r="AQ18" s="8">
        <v>6</v>
      </c>
      <c r="AR18" s="33">
        <v>120</v>
      </c>
      <c r="AS18" s="9" t="s">
        <v>1</v>
      </c>
      <c r="AT18" s="11"/>
      <c r="AU18" s="167"/>
      <c r="AV18" s="167"/>
      <c r="AW18" s="167"/>
      <c r="AX18" s="8"/>
      <c r="AY18" s="33"/>
      <c r="AZ18" s="9"/>
    </row>
    <row r="19" spans="1:52" ht="15.75">
      <c r="A19" s="18">
        <v>10</v>
      </c>
      <c r="B19" s="119" t="s">
        <v>197</v>
      </c>
      <c r="C19" s="64" t="s">
        <v>54</v>
      </c>
      <c r="D19" s="101">
        <v>2015</v>
      </c>
      <c r="E19" s="37">
        <v>33.5</v>
      </c>
      <c r="F19" s="67">
        <v>24.7</v>
      </c>
      <c r="G19" s="67">
        <f t="shared" si="0"/>
        <v>-8.8000000000000007</v>
      </c>
      <c r="H19" s="5"/>
      <c r="I19" s="16">
        <f t="shared" si="1"/>
        <v>460</v>
      </c>
      <c r="J19" s="11"/>
      <c r="K19" s="167"/>
      <c r="L19" s="8"/>
      <c r="M19" s="115"/>
      <c r="N19" s="60"/>
      <c r="O19" s="11"/>
      <c r="P19" s="74">
        <v>45</v>
      </c>
      <c r="Q19" s="104">
        <v>40</v>
      </c>
      <c r="R19" s="110">
        <f>SUM(P19:Q19)</f>
        <v>85</v>
      </c>
      <c r="S19" s="8">
        <v>4</v>
      </c>
      <c r="T19" s="52">
        <v>71</v>
      </c>
      <c r="U19" s="9" t="s">
        <v>1</v>
      </c>
      <c r="V19" s="11"/>
      <c r="W19" s="68">
        <v>78</v>
      </c>
      <c r="X19" s="8">
        <v>3</v>
      </c>
      <c r="Y19" s="33">
        <v>159</v>
      </c>
      <c r="Z19" s="60" t="s">
        <v>1</v>
      </c>
      <c r="AA19" s="11"/>
      <c r="AB19" s="74">
        <v>46</v>
      </c>
      <c r="AC19" s="8">
        <v>1</v>
      </c>
      <c r="AD19" s="52">
        <v>96</v>
      </c>
      <c r="AE19" s="9" t="s">
        <v>1</v>
      </c>
      <c r="AF19" s="11"/>
      <c r="AG19" s="167"/>
      <c r="AH19" s="167"/>
      <c r="AI19" s="167"/>
      <c r="AJ19" s="8"/>
      <c r="AK19" s="61"/>
      <c r="AL19" s="9"/>
      <c r="AM19" s="11"/>
      <c r="AN19" s="167"/>
      <c r="AO19" s="167"/>
      <c r="AP19" s="167"/>
      <c r="AQ19" s="8"/>
      <c r="AR19" s="33"/>
      <c r="AS19" s="9"/>
      <c r="AT19" s="11"/>
      <c r="AU19" s="167">
        <v>108</v>
      </c>
      <c r="AV19" s="167">
        <v>97</v>
      </c>
      <c r="AW19" s="68">
        <f>SUM(AU19:AV19)</f>
        <v>205</v>
      </c>
      <c r="AX19" s="8">
        <v>5</v>
      </c>
      <c r="AY19" s="33">
        <v>134</v>
      </c>
      <c r="AZ19" s="9" t="s">
        <v>1</v>
      </c>
    </row>
    <row r="20" spans="1:52" ht="15.75">
      <c r="A20" s="18">
        <v>11</v>
      </c>
      <c r="B20" s="119" t="s">
        <v>151</v>
      </c>
      <c r="C20" s="65" t="s">
        <v>144</v>
      </c>
      <c r="D20" s="100">
        <v>2014</v>
      </c>
      <c r="E20" s="24">
        <v>31.5</v>
      </c>
      <c r="F20" s="67">
        <v>22.9</v>
      </c>
      <c r="G20" s="67">
        <f t="shared" si="0"/>
        <v>-8.6000000000000014</v>
      </c>
      <c r="H20" s="50"/>
      <c r="I20" s="16">
        <f t="shared" si="1"/>
        <v>459</v>
      </c>
      <c r="J20" s="11"/>
      <c r="K20" s="68">
        <v>91</v>
      </c>
      <c r="L20" s="8">
        <v>6</v>
      </c>
      <c r="M20" s="33">
        <v>115</v>
      </c>
      <c r="N20" s="60" t="s">
        <v>1</v>
      </c>
      <c r="O20" s="11"/>
      <c r="P20" s="167"/>
      <c r="Q20" s="104"/>
      <c r="R20" s="110"/>
      <c r="S20" s="8"/>
      <c r="T20" s="61"/>
      <c r="U20" s="9"/>
      <c r="V20" s="11"/>
      <c r="W20" s="167"/>
      <c r="X20" s="8"/>
      <c r="Y20" s="115"/>
      <c r="Z20" s="60"/>
      <c r="AA20" s="11"/>
      <c r="AB20" s="68">
        <v>92</v>
      </c>
      <c r="AC20" s="8">
        <v>9</v>
      </c>
      <c r="AD20" s="33">
        <v>90</v>
      </c>
      <c r="AE20" s="9" t="s">
        <v>1</v>
      </c>
      <c r="AF20" s="11"/>
      <c r="AG20" s="68">
        <v>100</v>
      </c>
      <c r="AH20" s="167">
        <v>92</v>
      </c>
      <c r="AI20" s="167">
        <f>SUM(AG20:AH20)</f>
        <v>192</v>
      </c>
      <c r="AJ20" s="8">
        <v>6</v>
      </c>
      <c r="AK20" s="33">
        <v>120</v>
      </c>
      <c r="AL20" s="9" t="s">
        <v>1</v>
      </c>
      <c r="AM20" s="11"/>
      <c r="AN20" s="167">
        <v>88</v>
      </c>
      <c r="AO20" s="167">
        <v>93</v>
      </c>
      <c r="AP20" s="68">
        <f>SUM(AN20:AO20)</f>
        <v>181</v>
      </c>
      <c r="AQ20" s="8">
        <v>5</v>
      </c>
      <c r="AR20" s="33">
        <v>134</v>
      </c>
      <c r="AS20" s="9" t="s">
        <v>1</v>
      </c>
      <c r="AT20" s="11"/>
      <c r="AU20" s="167"/>
      <c r="AV20" s="167"/>
      <c r="AW20" s="167"/>
      <c r="AX20" s="8"/>
      <c r="AY20" s="115"/>
      <c r="AZ20" s="9"/>
    </row>
    <row r="21" spans="1:52" ht="15.75">
      <c r="A21" s="18">
        <v>12</v>
      </c>
      <c r="B21" s="119" t="s">
        <v>81</v>
      </c>
      <c r="C21" s="64" t="s">
        <v>128</v>
      </c>
      <c r="D21" s="101">
        <v>2015</v>
      </c>
      <c r="E21" s="24">
        <v>42</v>
      </c>
      <c r="F21" s="67">
        <v>36.9</v>
      </c>
      <c r="G21" s="67">
        <f t="shared" si="0"/>
        <v>-5.1000000000000014</v>
      </c>
      <c r="H21" s="49"/>
      <c r="I21" s="16">
        <f t="shared" si="1"/>
        <v>443.5</v>
      </c>
      <c r="J21" s="11"/>
      <c r="K21" s="74">
        <v>56</v>
      </c>
      <c r="L21" s="8">
        <v>3</v>
      </c>
      <c r="M21" s="52">
        <v>84</v>
      </c>
      <c r="N21" s="60" t="s">
        <v>1</v>
      </c>
      <c r="O21" s="11"/>
      <c r="P21" s="74">
        <v>43</v>
      </c>
      <c r="Q21" s="104">
        <v>43</v>
      </c>
      <c r="R21" s="110">
        <f>SUM(P21:Q21)</f>
        <v>86</v>
      </c>
      <c r="S21" s="8">
        <v>6</v>
      </c>
      <c r="T21" s="52">
        <v>57.5</v>
      </c>
      <c r="U21" s="9" t="s">
        <v>1</v>
      </c>
      <c r="V21" s="11"/>
      <c r="W21" s="88">
        <v>49</v>
      </c>
      <c r="X21" s="8">
        <v>1</v>
      </c>
      <c r="Y21" s="52">
        <v>96</v>
      </c>
      <c r="Z21" s="60" t="s">
        <v>1</v>
      </c>
      <c r="AA21" s="11"/>
      <c r="AB21" s="74">
        <v>46</v>
      </c>
      <c r="AC21" s="8">
        <v>1</v>
      </c>
      <c r="AD21" s="52">
        <v>96</v>
      </c>
      <c r="AE21" s="9" t="s">
        <v>1</v>
      </c>
      <c r="AF21" s="11"/>
      <c r="AG21" s="167"/>
      <c r="AH21" s="167"/>
      <c r="AI21" s="167"/>
      <c r="AJ21" s="8"/>
      <c r="AK21" s="61"/>
      <c r="AL21" s="9"/>
      <c r="AM21" s="11"/>
      <c r="AN21" s="167"/>
      <c r="AO21" s="167"/>
      <c r="AP21" s="167"/>
      <c r="AQ21" s="8"/>
      <c r="AR21" s="33"/>
      <c r="AS21" s="9"/>
      <c r="AT21" s="11"/>
      <c r="AU21" s="167">
        <v>113</v>
      </c>
      <c r="AV21" s="167">
        <v>103</v>
      </c>
      <c r="AW21" s="68">
        <f>SUM(AU21:AV21)</f>
        <v>216</v>
      </c>
      <c r="AX21" s="8">
        <v>7</v>
      </c>
      <c r="AY21" s="33">
        <v>110</v>
      </c>
      <c r="AZ21" s="9" t="s">
        <v>1</v>
      </c>
    </row>
    <row r="22" spans="1:52" ht="15.75">
      <c r="A22" s="18">
        <v>13</v>
      </c>
      <c r="B22" s="119" t="s">
        <v>80</v>
      </c>
      <c r="C22" s="64" t="s">
        <v>128</v>
      </c>
      <c r="D22" s="101">
        <v>2015</v>
      </c>
      <c r="E22" s="24">
        <v>41.1</v>
      </c>
      <c r="F22" s="67">
        <v>38</v>
      </c>
      <c r="G22" s="67">
        <f t="shared" si="0"/>
        <v>-3.1000000000000014</v>
      </c>
      <c r="H22" s="50"/>
      <c r="I22" s="16">
        <f t="shared" si="1"/>
        <v>414</v>
      </c>
      <c r="J22" s="11"/>
      <c r="K22" s="74">
        <v>54</v>
      </c>
      <c r="L22" s="8">
        <v>2</v>
      </c>
      <c r="M22" s="52">
        <v>92</v>
      </c>
      <c r="N22" s="9" t="s">
        <v>1</v>
      </c>
      <c r="O22" s="11"/>
      <c r="P22" s="74">
        <v>52</v>
      </c>
      <c r="Q22" s="104">
        <v>52</v>
      </c>
      <c r="R22" s="110">
        <f>SUM(P22:Q22)</f>
        <v>104</v>
      </c>
      <c r="S22" s="8">
        <v>11</v>
      </c>
      <c r="T22" s="52">
        <v>35</v>
      </c>
      <c r="U22" s="9" t="s">
        <v>1</v>
      </c>
      <c r="V22" s="11"/>
      <c r="W22" s="88">
        <v>49</v>
      </c>
      <c r="X22" s="8">
        <v>1</v>
      </c>
      <c r="Y22" s="52">
        <v>96</v>
      </c>
      <c r="Z22" s="9" t="s">
        <v>1</v>
      </c>
      <c r="AA22" s="11"/>
      <c r="AB22" s="74">
        <v>50</v>
      </c>
      <c r="AC22" s="8">
        <v>4</v>
      </c>
      <c r="AD22" s="52">
        <v>71</v>
      </c>
      <c r="AE22" s="9" t="s">
        <v>1</v>
      </c>
      <c r="AF22" s="11"/>
      <c r="AG22" s="167"/>
      <c r="AH22" s="167"/>
      <c r="AI22" s="167"/>
      <c r="AJ22" s="8"/>
      <c r="AK22" s="61"/>
      <c r="AL22" s="9"/>
      <c r="AM22" s="11"/>
      <c r="AN22" s="167"/>
      <c r="AO22" s="167"/>
      <c r="AP22" s="167"/>
      <c r="AQ22" s="8"/>
      <c r="AR22" s="115"/>
      <c r="AS22" s="9"/>
      <c r="AT22" s="11"/>
      <c r="AU22" s="167">
        <v>108</v>
      </c>
      <c r="AV22" s="167">
        <v>103</v>
      </c>
      <c r="AW22" s="68">
        <f>SUM(AU22:AV22)</f>
        <v>211</v>
      </c>
      <c r="AX22" s="8">
        <v>6</v>
      </c>
      <c r="AY22" s="33">
        <v>120</v>
      </c>
      <c r="AZ22" s="9" t="s">
        <v>1</v>
      </c>
    </row>
    <row r="23" spans="1:52" ht="15.75">
      <c r="A23" s="18">
        <v>14</v>
      </c>
      <c r="B23" s="119" t="s">
        <v>150</v>
      </c>
      <c r="C23" s="65" t="s">
        <v>90</v>
      </c>
      <c r="D23" s="100">
        <v>2014</v>
      </c>
      <c r="E23" s="24">
        <v>27</v>
      </c>
      <c r="F23" s="67">
        <v>24.4</v>
      </c>
      <c r="G23" s="67">
        <f t="shared" si="0"/>
        <v>-2.6000000000000014</v>
      </c>
      <c r="H23" s="49"/>
      <c r="I23" s="16">
        <f t="shared" si="1"/>
        <v>385</v>
      </c>
      <c r="J23" s="11"/>
      <c r="K23" s="68">
        <v>91</v>
      </c>
      <c r="L23" s="8">
        <v>6</v>
      </c>
      <c r="M23" s="33">
        <v>115</v>
      </c>
      <c r="N23" s="60" t="s">
        <v>1</v>
      </c>
      <c r="O23" s="11"/>
      <c r="P23" s="167"/>
      <c r="Q23" s="104"/>
      <c r="R23" s="110"/>
      <c r="S23" s="8"/>
      <c r="T23" s="115"/>
      <c r="U23" s="9"/>
      <c r="V23" s="11"/>
      <c r="W23" s="167"/>
      <c r="X23" s="8"/>
      <c r="Y23" s="61"/>
      <c r="Z23" s="60"/>
      <c r="AA23" s="11"/>
      <c r="AB23" s="68">
        <v>89</v>
      </c>
      <c r="AC23" s="8">
        <v>6</v>
      </c>
      <c r="AD23" s="33">
        <v>120</v>
      </c>
      <c r="AE23" s="9" t="s">
        <v>1</v>
      </c>
      <c r="AF23" s="11"/>
      <c r="AG23" s="167"/>
      <c r="AH23" s="167"/>
      <c r="AI23" s="167"/>
      <c r="AJ23" s="8"/>
      <c r="AK23" s="61"/>
      <c r="AL23" s="9"/>
      <c r="AM23" s="11"/>
      <c r="AN23" s="167">
        <v>91</v>
      </c>
      <c r="AO23" s="167">
        <v>87</v>
      </c>
      <c r="AP23" s="68">
        <f>SUM(AN23:AO23)</f>
        <v>178</v>
      </c>
      <c r="AQ23" s="8">
        <v>4</v>
      </c>
      <c r="AR23" s="33">
        <v>150</v>
      </c>
      <c r="AS23" s="9" t="s">
        <v>1</v>
      </c>
      <c r="AT23" s="11"/>
      <c r="AU23" s="167"/>
      <c r="AV23" s="167"/>
      <c r="AW23" s="167"/>
      <c r="AX23" s="8"/>
      <c r="AY23" s="33"/>
      <c r="AZ23" s="9"/>
    </row>
    <row r="24" spans="1:52" ht="15.75">
      <c r="A24" s="18">
        <v>15</v>
      </c>
      <c r="B24" s="119" t="s">
        <v>153</v>
      </c>
      <c r="C24" s="65" t="s">
        <v>90</v>
      </c>
      <c r="D24" s="100">
        <v>2014</v>
      </c>
      <c r="E24" s="24">
        <v>33.1</v>
      </c>
      <c r="F24" s="67">
        <v>30.7</v>
      </c>
      <c r="G24" s="67">
        <f t="shared" si="0"/>
        <v>-2.4000000000000021</v>
      </c>
      <c r="H24" s="50"/>
      <c r="I24" s="16">
        <f t="shared" si="1"/>
        <v>354</v>
      </c>
      <c r="J24" s="11"/>
      <c r="K24" s="68">
        <v>100</v>
      </c>
      <c r="L24" s="8">
        <v>10</v>
      </c>
      <c r="M24" s="33">
        <v>80</v>
      </c>
      <c r="N24" s="60" t="s">
        <v>1</v>
      </c>
      <c r="O24" s="11"/>
      <c r="P24" s="167"/>
      <c r="Q24" s="104"/>
      <c r="R24" s="110"/>
      <c r="S24" s="8"/>
      <c r="T24" s="61"/>
      <c r="U24" s="9"/>
      <c r="V24" s="11"/>
      <c r="W24" s="167"/>
      <c r="X24" s="8"/>
      <c r="Y24" s="115"/>
      <c r="Z24" s="60"/>
      <c r="AA24" s="11"/>
      <c r="AB24" s="68">
        <v>98</v>
      </c>
      <c r="AC24" s="8">
        <v>10</v>
      </c>
      <c r="AD24" s="33">
        <v>80</v>
      </c>
      <c r="AE24" s="9" t="s">
        <v>1</v>
      </c>
      <c r="AF24" s="11"/>
      <c r="AG24" s="74">
        <v>51</v>
      </c>
      <c r="AH24" s="167">
        <v>44</v>
      </c>
      <c r="AI24" s="167">
        <f>SUM(AG24:AH24)</f>
        <v>95</v>
      </c>
      <c r="AJ24" s="8">
        <v>3</v>
      </c>
      <c r="AK24" s="52">
        <v>84</v>
      </c>
      <c r="AL24" s="9" t="s">
        <v>1</v>
      </c>
      <c r="AM24" s="11"/>
      <c r="AN24" s="167">
        <v>98</v>
      </c>
      <c r="AO24" s="167">
        <v>88</v>
      </c>
      <c r="AP24" s="68">
        <f>SUM(AN24:AO24)</f>
        <v>186</v>
      </c>
      <c r="AQ24" s="8">
        <v>7</v>
      </c>
      <c r="AR24" s="33">
        <v>110</v>
      </c>
      <c r="AS24" s="9" t="s">
        <v>1</v>
      </c>
      <c r="AT24" s="11"/>
      <c r="AU24" s="167"/>
      <c r="AV24" s="167"/>
      <c r="AW24" s="167"/>
      <c r="AX24" s="8"/>
      <c r="AY24" s="33"/>
      <c r="AZ24" s="9"/>
    </row>
    <row r="25" spans="1:52" ht="15.75">
      <c r="A25" s="18">
        <v>16</v>
      </c>
      <c r="B25" s="119" t="s">
        <v>194</v>
      </c>
      <c r="C25" s="64" t="s">
        <v>44</v>
      </c>
      <c r="D25" s="100">
        <v>2014</v>
      </c>
      <c r="E25" s="37">
        <v>29.7</v>
      </c>
      <c r="F25" s="67">
        <v>27.6</v>
      </c>
      <c r="G25" s="67">
        <f t="shared" si="0"/>
        <v>-2.0999999999999979</v>
      </c>
      <c r="H25" s="49"/>
      <c r="I25" s="16">
        <f t="shared" si="1"/>
        <v>334</v>
      </c>
      <c r="J25" s="11"/>
      <c r="K25" s="167"/>
      <c r="L25" s="8"/>
      <c r="M25" s="115"/>
      <c r="N25" s="60"/>
      <c r="O25" s="11"/>
      <c r="P25" s="74">
        <v>44</v>
      </c>
      <c r="Q25" s="104">
        <v>44</v>
      </c>
      <c r="R25" s="110">
        <f>SUM(P25:Q25)</f>
        <v>88</v>
      </c>
      <c r="S25" s="8">
        <v>8</v>
      </c>
      <c r="T25" s="52">
        <v>50</v>
      </c>
      <c r="U25" s="9" t="s">
        <v>1</v>
      </c>
      <c r="V25" s="11"/>
      <c r="W25" s="68">
        <v>87</v>
      </c>
      <c r="X25" s="8">
        <v>8</v>
      </c>
      <c r="Y25" s="33">
        <v>100</v>
      </c>
      <c r="Z25" s="60" t="s">
        <v>1</v>
      </c>
      <c r="AA25" s="11"/>
      <c r="AB25" s="167"/>
      <c r="AC25" s="8"/>
      <c r="AD25" s="61"/>
      <c r="AE25" s="9"/>
      <c r="AF25" s="11"/>
      <c r="AG25" s="167"/>
      <c r="AH25" s="167"/>
      <c r="AI25" s="167"/>
      <c r="AJ25" s="8"/>
      <c r="AK25" s="115"/>
      <c r="AL25" s="9"/>
      <c r="AM25" s="11"/>
      <c r="AN25" s="167"/>
      <c r="AO25" s="167"/>
      <c r="AP25" s="167"/>
      <c r="AQ25" s="8"/>
      <c r="AR25" s="115"/>
      <c r="AS25" s="9"/>
      <c r="AT25" s="11"/>
      <c r="AU25" s="167">
        <v>85</v>
      </c>
      <c r="AV25" s="167">
        <v>86</v>
      </c>
      <c r="AW25" s="68">
        <f>SUM(AU25:AV25)</f>
        <v>171</v>
      </c>
      <c r="AX25" s="8">
        <v>2</v>
      </c>
      <c r="AY25" s="33">
        <v>184</v>
      </c>
      <c r="AZ25" s="9" t="s">
        <v>1</v>
      </c>
    </row>
    <row r="26" spans="1:52" ht="15.75">
      <c r="A26" s="18">
        <v>17</v>
      </c>
      <c r="B26" s="119" t="s">
        <v>152</v>
      </c>
      <c r="C26" s="65" t="s">
        <v>46</v>
      </c>
      <c r="D26" s="100">
        <v>2014</v>
      </c>
      <c r="E26" s="24">
        <v>38.299999999999997</v>
      </c>
      <c r="F26" s="67">
        <v>35.799999999999997</v>
      </c>
      <c r="G26" s="67">
        <f t="shared" si="0"/>
        <v>-2.5</v>
      </c>
      <c r="H26" s="50"/>
      <c r="I26" s="16">
        <f t="shared" si="1"/>
        <v>207</v>
      </c>
      <c r="J26" s="11"/>
      <c r="K26" s="68">
        <v>113</v>
      </c>
      <c r="L26" s="8">
        <v>12</v>
      </c>
      <c r="M26" s="33">
        <v>60</v>
      </c>
      <c r="N26" s="60" t="s">
        <v>1</v>
      </c>
      <c r="O26" s="11"/>
      <c r="P26" s="167"/>
      <c r="Q26" s="104"/>
      <c r="R26" s="110"/>
      <c r="S26" s="8"/>
      <c r="T26" s="115"/>
      <c r="U26" s="9"/>
      <c r="V26" s="11"/>
      <c r="W26" s="68">
        <v>97</v>
      </c>
      <c r="X26" s="8">
        <v>10</v>
      </c>
      <c r="Y26" s="33">
        <v>80</v>
      </c>
      <c r="Z26" s="60" t="s">
        <v>1</v>
      </c>
      <c r="AA26" s="11"/>
      <c r="AB26" s="167"/>
      <c r="AC26" s="8"/>
      <c r="AD26" s="61"/>
      <c r="AE26" s="9"/>
      <c r="AF26" s="11"/>
      <c r="AG26" s="74">
        <v>51</v>
      </c>
      <c r="AH26" s="167">
        <v>53</v>
      </c>
      <c r="AI26" s="167">
        <f>SUM(AG26:AH26)</f>
        <v>104</v>
      </c>
      <c r="AJ26" s="8">
        <v>5</v>
      </c>
      <c r="AK26" s="52">
        <v>67</v>
      </c>
      <c r="AL26" s="9" t="s">
        <v>1</v>
      </c>
      <c r="AM26" s="11"/>
      <c r="AN26" s="167"/>
      <c r="AO26" s="167"/>
      <c r="AP26" s="167"/>
      <c r="AQ26" s="8"/>
      <c r="AR26" s="33"/>
      <c r="AS26" s="9"/>
      <c r="AT26" s="11"/>
      <c r="AU26" s="167"/>
      <c r="AV26" s="167"/>
      <c r="AW26" s="167"/>
      <c r="AX26" s="8"/>
      <c r="AY26" s="33"/>
      <c r="AZ26" s="9"/>
    </row>
    <row r="27" spans="1:52" ht="15.75">
      <c r="A27" s="18">
        <v>18</v>
      </c>
      <c r="B27" s="119" t="s">
        <v>116</v>
      </c>
      <c r="C27" s="65" t="s">
        <v>42</v>
      </c>
      <c r="D27" s="100">
        <v>2014</v>
      </c>
      <c r="E27" s="24">
        <v>33.1</v>
      </c>
      <c r="F27" s="67">
        <v>32</v>
      </c>
      <c r="G27" s="67">
        <f t="shared" si="0"/>
        <v>-1.1000000000000014</v>
      </c>
      <c r="H27" s="49"/>
      <c r="I27" s="16">
        <f t="shared" si="1"/>
        <v>200</v>
      </c>
      <c r="J27" s="11"/>
      <c r="K27" s="74">
        <v>51</v>
      </c>
      <c r="L27" s="8">
        <v>1</v>
      </c>
      <c r="M27" s="52">
        <v>100</v>
      </c>
      <c r="N27" s="60" t="s">
        <v>1</v>
      </c>
      <c r="O27" s="11"/>
      <c r="P27" s="167"/>
      <c r="Q27" s="104"/>
      <c r="R27" s="110"/>
      <c r="S27" s="8"/>
      <c r="T27" s="61"/>
      <c r="U27" s="9"/>
      <c r="V27" s="11"/>
      <c r="W27" s="167"/>
      <c r="X27" s="8"/>
      <c r="Y27" s="61"/>
      <c r="Z27" s="60"/>
      <c r="AA27" s="11"/>
      <c r="AB27" s="167"/>
      <c r="AC27" s="8"/>
      <c r="AD27" s="115"/>
      <c r="AE27" s="9"/>
      <c r="AF27" s="11"/>
      <c r="AG27" s="167"/>
      <c r="AH27" s="167"/>
      <c r="AI27" s="167"/>
      <c r="AJ27" s="8"/>
      <c r="AK27" s="61"/>
      <c r="AL27" s="9"/>
      <c r="AM27" s="11"/>
      <c r="AN27" s="167">
        <v>98</v>
      </c>
      <c r="AO27" s="167">
        <v>93</v>
      </c>
      <c r="AP27" s="68">
        <f>SUM(AN27:AO27)</f>
        <v>191</v>
      </c>
      <c r="AQ27" s="8">
        <v>8</v>
      </c>
      <c r="AR27" s="33">
        <v>100</v>
      </c>
      <c r="AS27" s="9" t="s">
        <v>1</v>
      </c>
      <c r="AT27" s="11"/>
      <c r="AU27" s="167"/>
      <c r="AV27" s="167"/>
      <c r="AW27" s="167"/>
      <c r="AX27" s="8"/>
      <c r="AY27" s="33"/>
      <c r="AZ27" s="9"/>
    </row>
    <row r="28" spans="1:52" ht="15.75">
      <c r="A28" s="18">
        <v>19</v>
      </c>
      <c r="B28" s="119" t="s">
        <v>162</v>
      </c>
      <c r="C28" s="65" t="s">
        <v>169</v>
      </c>
      <c r="D28" s="101">
        <v>2015</v>
      </c>
      <c r="E28" s="37">
        <v>54</v>
      </c>
      <c r="F28" s="67">
        <v>51.3</v>
      </c>
      <c r="G28" s="67">
        <f t="shared" si="0"/>
        <v>-2.7000000000000028</v>
      </c>
      <c r="H28" s="50"/>
      <c r="I28" s="16">
        <f t="shared" si="1"/>
        <v>194</v>
      </c>
      <c r="J28" s="11"/>
      <c r="K28" s="74">
        <v>78</v>
      </c>
      <c r="L28" s="8">
        <v>8</v>
      </c>
      <c r="M28" s="52">
        <v>50</v>
      </c>
      <c r="N28" s="60" t="s">
        <v>1</v>
      </c>
      <c r="O28" s="11"/>
      <c r="P28" s="167"/>
      <c r="Q28" s="104"/>
      <c r="R28" s="110"/>
      <c r="S28" s="8"/>
      <c r="T28" s="115"/>
      <c r="U28" s="9"/>
      <c r="V28" s="11"/>
      <c r="W28" s="88">
        <v>53</v>
      </c>
      <c r="X28" s="8">
        <v>3</v>
      </c>
      <c r="Y28" s="52">
        <v>84</v>
      </c>
      <c r="Z28" s="60" t="s">
        <v>1</v>
      </c>
      <c r="AA28" s="11"/>
      <c r="AB28" s="167"/>
      <c r="AC28" s="8"/>
      <c r="AD28" s="61"/>
      <c r="AE28" s="9"/>
      <c r="AF28" s="11"/>
      <c r="AG28" s="74">
        <v>62</v>
      </c>
      <c r="AH28" s="167">
        <v>58</v>
      </c>
      <c r="AI28" s="167">
        <f>SUM(AG28:AH28)</f>
        <v>120</v>
      </c>
      <c r="AJ28" s="8">
        <v>6</v>
      </c>
      <c r="AK28" s="52">
        <v>60</v>
      </c>
      <c r="AL28" s="9" t="s">
        <v>1</v>
      </c>
      <c r="AM28" s="11"/>
      <c r="AN28" s="167"/>
      <c r="AO28" s="167"/>
      <c r="AP28" s="167"/>
      <c r="AQ28" s="8"/>
      <c r="AR28" s="33"/>
      <c r="AS28" s="9"/>
      <c r="AT28" s="7"/>
      <c r="AU28" s="167"/>
      <c r="AV28" s="167"/>
      <c r="AW28" s="167"/>
      <c r="AX28" s="8"/>
      <c r="AY28" s="33"/>
      <c r="AZ28" s="9"/>
    </row>
    <row r="29" spans="1:52" ht="15.75">
      <c r="A29" s="18">
        <v>20</v>
      </c>
      <c r="B29" s="119" t="s">
        <v>195</v>
      </c>
      <c r="C29" s="65" t="s">
        <v>196</v>
      </c>
      <c r="D29" s="101">
        <v>2015</v>
      </c>
      <c r="E29" s="37">
        <v>38.1</v>
      </c>
      <c r="F29" s="67">
        <v>36.200000000000003</v>
      </c>
      <c r="G29" s="67">
        <f t="shared" si="0"/>
        <v>-1.8999999999999986</v>
      </c>
      <c r="H29" s="49"/>
      <c r="I29" s="16">
        <f t="shared" si="1"/>
        <v>168</v>
      </c>
      <c r="J29" s="11"/>
      <c r="K29" s="167"/>
      <c r="L29" s="8"/>
      <c r="M29" s="115"/>
      <c r="N29" s="60"/>
      <c r="O29" s="11"/>
      <c r="P29" s="167"/>
      <c r="Q29" s="104"/>
      <c r="R29" s="110"/>
      <c r="S29" s="8"/>
      <c r="T29" s="115"/>
      <c r="U29" s="9"/>
      <c r="V29" s="11"/>
      <c r="W29" s="167"/>
      <c r="X29" s="8"/>
      <c r="Y29" s="115"/>
      <c r="Z29" s="60"/>
      <c r="AA29" s="11"/>
      <c r="AB29" s="74">
        <v>49</v>
      </c>
      <c r="AC29" s="8">
        <v>3</v>
      </c>
      <c r="AD29" s="52">
        <v>84</v>
      </c>
      <c r="AE29" s="9" t="s">
        <v>1</v>
      </c>
      <c r="AF29" s="11"/>
      <c r="AG29" s="167"/>
      <c r="AH29" s="167"/>
      <c r="AI29" s="167"/>
      <c r="AJ29" s="8"/>
      <c r="AK29" s="61"/>
      <c r="AL29" s="9"/>
      <c r="AM29" s="11"/>
      <c r="AN29" s="167">
        <v>49</v>
      </c>
      <c r="AO29" s="167">
        <v>45</v>
      </c>
      <c r="AP29" s="167">
        <f>SUM(AN29:AO29)</f>
        <v>94</v>
      </c>
      <c r="AQ29" s="8">
        <v>3</v>
      </c>
      <c r="AR29" s="33">
        <v>84</v>
      </c>
      <c r="AS29" s="9" t="s">
        <v>1</v>
      </c>
      <c r="AT29" s="11"/>
      <c r="AU29" s="167"/>
      <c r="AV29" s="167"/>
      <c r="AW29" s="167"/>
      <c r="AX29" s="8"/>
      <c r="AY29" s="33"/>
      <c r="AZ29" s="9"/>
    </row>
    <row r="30" spans="1:52" ht="15.75">
      <c r="A30" s="18">
        <v>21</v>
      </c>
      <c r="B30" s="119" t="s">
        <v>161</v>
      </c>
      <c r="C30" s="65" t="s">
        <v>168</v>
      </c>
      <c r="D30" s="100">
        <v>2014</v>
      </c>
      <c r="E30" s="37">
        <v>54</v>
      </c>
      <c r="F30" s="67">
        <v>54</v>
      </c>
      <c r="G30" s="67">
        <f t="shared" si="0"/>
        <v>0</v>
      </c>
      <c r="H30" s="50"/>
      <c r="I30" s="16">
        <f t="shared" si="1"/>
        <v>130</v>
      </c>
      <c r="J30" s="11"/>
      <c r="K30" s="74">
        <v>73</v>
      </c>
      <c r="L30" s="8">
        <v>7</v>
      </c>
      <c r="M30" s="52">
        <v>55</v>
      </c>
      <c r="N30" s="60" t="s">
        <v>1</v>
      </c>
      <c r="O30" s="11"/>
      <c r="P30" s="167"/>
      <c r="Q30" s="104"/>
      <c r="R30" s="110"/>
      <c r="S30" s="8"/>
      <c r="T30" s="115"/>
      <c r="U30" s="9"/>
      <c r="V30" s="11"/>
      <c r="W30" s="88">
        <v>63</v>
      </c>
      <c r="X30" s="8">
        <v>4</v>
      </c>
      <c r="Y30" s="52">
        <v>75</v>
      </c>
      <c r="Z30" s="60" t="s">
        <v>1</v>
      </c>
      <c r="AA30" s="11"/>
      <c r="AB30" s="167"/>
      <c r="AC30" s="8"/>
      <c r="AD30" s="115"/>
      <c r="AE30" s="9"/>
      <c r="AF30" s="11"/>
      <c r="AG30" s="167"/>
      <c r="AH30" s="167"/>
      <c r="AI30" s="167"/>
      <c r="AJ30" s="8"/>
      <c r="AK30" s="115"/>
      <c r="AL30" s="9"/>
      <c r="AM30" s="11"/>
      <c r="AN30" s="167"/>
      <c r="AO30" s="167"/>
      <c r="AP30" s="167"/>
      <c r="AQ30" s="8"/>
      <c r="AR30" s="33"/>
      <c r="AS30" s="9"/>
      <c r="AT30" s="11"/>
      <c r="AU30" s="167"/>
      <c r="AV30" s="167"/>
      <c r="AW30" s="167"/>
      <c r="AX30" s="8"/>
      <c r="AY30" s="33"/>
      <c r="AZ30" s="9"/>
    </row>
    <row r="31" spans="1:52" ht="15.75">
      <c r="A31" s="18">
        <v>22</v>
      </c>
      <c r="B31" s="119" t="s">
        <v>200</v>
      </c>
      <c r="C31" s="65" t="s">
        <v>42</v>
      </c>
      <c r="D31" s="100">
        <v>2014</v>
      </c>
      <c r="E31" s="37">
        <v>34.299999999999997</v>
      </c>
      <c r="F31" s="67">
        <v>32.299999999999997</v>
      </c>
      <c r="G31" s="67">
        <f t="shared" si="0"/>
        <v>-2</v>
      </c>
      <c r="H31" s="49"/>
      <c r="I31" s="16">
        <f t="shared" si="1"/>
        <v>120</v>
      </c>
      <c r="J31" s="11"/>
      <c r="K31" s="167"/>
      <c r="L31" s="8"/>
      <c r="M31" s="115"/>
      <c r="N31" s="60"/>
      <c r="O31" s="111"/>
      <c r="P31" s="74">
        <v>53</v>
      </c>
      <c r="Q31" s="104">
        <v>46</v>
      </c>
      <c r="R31" s="110">
        <f>SUM(P31:Q31)</f>
        <v>99</v>
      </c>
      <c r="S31" s="8">
        <v>9</v>
      </c>
      <c r="T31" s="52">
        <v>45</v>
      </c>
      <c r="U31" s="9" t="s">
        <v>1</v>
      </c>
      <c r="V31" s="11"/>
      <c r="W31" s="167"/>
      <c r="X31" s="8"/>
      <c r="Y31" s="115"/>
      <c r="Z31" s="60"/>
      <c r="AA31" s="111"/>
      <c r="AB31" s="167"/>
      <c r="AC31" s="8"/>
      <c r="AD31" s="115"/>
      <c r="AE31" s="227"/>
      <c r="AF31" s="111"/>
      <c r="AG31" s="74">
        <v>52</v>
      </c>
      <c r="AH31" s="167">
        <v>45</v>
      </c>
      <c r="AI31" s="167">
        <f>SUM(AG31:AH31)</f>
        <v>97</v>
      </c>
      <c r="AJ31" s="8">
        <v>4</v>
      </c>
      <c r="AK31" s="52">
        <v>75</v>
      </c>
      <c r="AL31" s="9" t="s">
        <v>1</v>
      </c>
      <c r="AM31" s="11"/>
      <c r="AN31" s="167"/>
      <c r="AO31" s="167"/>
      <c r="AP31" s="167"/>
      <c r="AQ31" s="8"/>
      <c r="AR31" s="33"/>
      <c r="AS31" s="9"/>
      <c r="AT31" s="11"/>
      <c r="AU31" s="167"/>
      <c r="AV31" s="167"/>
      <c r="AW31" s="167"/>
      <c r="AX31" s="8"/>
      <c r="AY31" s="33"/>
      <c r="AZ31" s="9"/>
    </row>
    <row r="32" spans="1:52" ht="15.75">
      <c r="A32" s="18">
        <v>23</v>
      </c>
      <c r="B32" s="119" t="s">
        <v>192</v>
      </c>
      <c r="C32" s="64" t="s">
        <v>193</v>
      </c>
      <c r="D32" s="101">
        <v>2015</v>
      </c>
      <c r="E32" s="37">
        <v>45.4</v>
      </c>
      <c r="F32" s="67">
        <v>41.3</v>
      </c>
      <c r="G32" s="67">
        <f t="shared" si="0"/>
        <v>-4.1000000000000014</v>
      </c>
      <c r="H32" s="49"/>
      <c r="I32" s="16">
        <f t="shared" si="1"/>
        <v>111</v>
      </c>
      <c r="J32" s="11"/>
      <c r="K32" s="167"/>
      <c r="L32" s="8"/>
      <c r="M32" s="115"/>
      <c r="N32" s="60"/>
      <c r="O32" s="11"/>
      <c r="P32" s="74">
        <v>48</v>
      </c>
      <c r="Q32" s="104">
        <v>54</v>
      </c>
      <c r="R32" s="110">
        <f>SUM(P32:Q32)</f>
        <v>102</v>
      </c>
      <c r="S32" s="8">
        <v>10</v>
      </c>
      <c r="T32" s="52">
        <v>40</v>
      </c>
      <c r="U32" s="9" t="s">
        <v>1</v>
      </c>
      <c r="V32" s="11"/>
      <c r="W32" s="167"/>
      <c r="X32" s="8"/>
      <c r="Y32" s="61"/>
      <c r="Z32" s="60"/>
      <c r="AA32" s="11"/>
      <c r="AB32" s="74">
        <v>50</v>
      </c>
      <c r="AC32" s="8">
        <v>4</v>
      </c>
      <c r="AD32" s="52">
        <v>71</v>
      </c>
      <c r="AE32" s="9" t="s">
        <v>1</v>
      </c>
      <c r="AF32" s="11"/>
      <c r="AG32" s="167"/>
      <c r="AH32" s="167"/>
      <c r="AI32" s="167"/>
      <c r="AJ32" s="8"/>
      <c r="AK32" s="61"/>
      <c r="AL32" s="9"/>
      <c r="AM32" s="11"/>
      <c r="AN32" s="167"/>
      <c r="AO32" s="167"/>
      <c r="AP32" s="167"/>
      <c r="AQ32" s="8"/>
      <c r="AR32" s="33"/>
      <c r="AS32" s="9"/>
      <c r="AT32" s="11"/>
      <c r="AU32" s="167"/>
      <c r="AV32" s="167"/>
      <c r="AW32" s="167"/>
      <c r="AX32" s="8"/>
      <c r="AY32" s="33"/>
      <c r="AZ32" s="9"/>
    </row>
    <row r="33" spans="1:52" ht="15.75">
      <c r="A33" s="18">
        <v>24</v>
      </c>
      <c r="B33" s="119" t="s">
        <v>78</v>
      </c>
      <c r="C33" s="65" t="s">
        <v>56</v>
      </c>
      <c r="D33" s="100">
        <v>2014</v>
      </c>
      <c r="E33" s="24">
        <v>45.7</v>
      </c>
      <c r="F33" s="67"/>
      <c r="G33" s="67">
        <f t="shared" si="0"/>
        <v>-45.7</v>
      </c>
      <c r="H33" s="49"/>
      <c r="I33" s="16">
        <f t="shared" si="1"/>
        <v>75</v>
      </c>
      <c r="J33" s="11"/>
      <c r="K33" s="74">
        <v>57</v>
      </c>
      <c r="L33" s="8">
        <v>4</v>
      </c>
      <c r="M33" s="52">
        <v>75</v>
      </c>
      <c r="N33" s="60" t="s">
        <v>1</v>
      </c>
      <c r="O33" s="11"/>
      <c r="P33" s="167"/>
      <c r="Q33" s="104"/>
      <c r="R33" s="110"/>
      <c r="S33" s="8"/>
      <c r="T33" s="115"/>
      <c r="U33" s="9"/>
      <c r="V33" s="11"/>
      <c r="W33" s="167"/>
      <c r="X33" s="8"/>
      <c r="Y33" s="115"/>
      <c r="Z33" s="60"/>
      <c r="AA33" s="11"/>
      <c r="AB33" s="167"/>
      <c r="AC33" s="8"/>
      <c r="AD33" s="115"/>
      <c r="AE33" s="9"/>
      <c r="AF33" s="11"/>
      <c r="AG33" s="167"/>
      <c r="AH33" s="167"/>
      <c r="AI33" s="167"/>
      <c r="AJ33" s="8"/>
      <c r="AK33" s="61"/>
      <c r="AL33" s="9"/>
      <c r="AM33" s="11"/>
      <c r="AN33" s="167"/>
      <c r="AO33" s="167"/>
      <c r="AP33" s="167"/>
      <c r="AQ33" s="8"/>
      <c r="AR33" s="33"/>
      <c r="AS33" s="9"/>
      <c r="AT33" s="11"/>
      <c r="AU33" s="167"/>
      <c r="AV33" s="167"/>
      <c r="AW33" s="167"/>
      <c r="AX33" s="8"/>
      <c r="AY33" s="33"/>
      <c r="AZ33" s="9"/>
    </row>
    <row r="34" spans="1:52" ht="15.75">
      <c r="A34" s="18">
        <v>25</v>
      </c>
      <c r="B34" s="119" t="s">
        <v>160</v>
      </c>
      <c r="C34" s="65" t="s">
        <v>39</v>
      </c>
      <c r="D34" s="101">
        <v>2015</v>
      </c>
      <c r="E34" s="37">
        <v>54</v>
      </c>
      <c r="F34" s="67"/>
      <c r="G34" s="67">
        <f t="shared" si="0"/>
        <v>-54</v>
      </c>
      <c r="H34" s="49"/>
      <c r="I34" s="16">
        <f t="shared" si="1"/>
        <v>60</v>
      </c>
      <c r="J34" s="11"/>
      <c r="K34" s="74">
        <v>70</v>
      </c>
      <c r="L34" s="8">
        <v>6</v>
      </c>
      <c r="M34" s="52">
        <v>60</v>
      </c>
      <c r="N34" s="60" t="s">
        <v>1</v>
      </c>
      <c r="O34" s="11"/>
      <c r="P34" s="167"/>
      <c r="Q34" s="104"/>
      <c r="R34" s="110"/>
      <c r="S34" s="8"/>
      <c r="T34" s="115"/>
      <c r="U34" s="9"/>
      <c r="V34" s="11"/>
      <c r="W34" s="167"/>
      <c r="X34" s="8"/>
      <c r="Y34" s="115"/>
      <c r="Z34" s="60"/>
      <c r="AA34" s="11"/>
      <c r="AB34" s="167"/>
      <c r="AC34" s="8"/>
      <c r="AD34" s="115"/>
      <c r="AE34" s="9"/>
      <c r="AF34" s="11"/>
      <c r="AG34" s="167"/>
      <c r="AH34" s="167"/>
      <c r="AI34" s="167"/>
      <c r="AJ34" s="8"/>
      <c r="AK34" s="115"/>
      <c r="AL34" s="9"/>
      <c r="AM34" s="11"/>
      <c r="AN34" s="167"/>
      <c r="AO34" s="167"/>
      <c r="AP34" s="167"/>
      <c r="AQ34" s="8"/>
      <c r="AR34" s="33"/>
      <c r="AS34" s="9"/>
      <c r="AT34" s="11"/>
      <c r="AU34" s="167"/>
      <c r="AV34" s="167"/>
      <c r="AW34" s="167"/>
      <c r="AX34" s="8"/>
      <c r="AY34" s="115"/>
      <c r="AZ34" s="9"/>
    </row>
    <row r="35" spans="1:52" ht="15.75">
      <c r="A35" s="18">
        <v>25</v>
      </c>
      <c r="B35" s="119" t="s">
        <v>163</v>
      </c>
      <c r="C35" s="65" t="s">
        <v>119</v>
      </c>
      <c r="D35" s="101">
        <v>2015</v>
      </c>
      <c r="E35" s="24">
        <v>51</v>
      </c>
      <c r="F35" s="67"/>
      <c r="G35" s="67">
        <f t="shared" si="0"/>
        <v>-51</v>
      </c>
      <c r="H35" s="49"/>
      <c r="I35" s="16">
        <f t="shared" si="1"/>
        <v>45</v>
      </c>
      <c r="J35" s="11"/>
      <c r="K35" s="74">
        <v>79</v>
      </c>
      <c r="L35" s="8">
        <v>9</v>
      </c>
      <c r="M35" s="52">
        <v>45</v>
      </c>
      <c r="N35" s="60" t="s">
        <v>1</v>
      </c>
      <c r="O35" s="11"/>
      <c r="P35" s="167"/>
      <c r="Q35" s="104"/>
      <c r="R35" s="110"/>
      <c r="S35" s="8"/>
      <c r="T35" s="61"/>
      <c r="U35" s="9"/>
      <c r="V35" s="11"/>
      <c r="W35" s="167"/>
      <c r="X35" s="8"/>
      <c r="Y35" s="115"/>
      <c r="Z35" s="60"/>
      <c r="AA35" s="11"/>
      <c r="AB35" s="167"/>
      <c r="AC35" s="8"/>
      <c r="AD35" s="61"/>
      <c r="AE35" s="9"/>
      <c r="AF35" s="11"/>
      <c r="AG35" s="167"/>
      <c r="AH35" s="167"/>
      <c r="AI35" s="167"/>
      <c r="AJ35" s="8"/>
      <c r="AK35" s="61"/>
      <c r="AL35" s="9" t="s">
        <v>1</v>
      </c>
      <c r="AM35" s="11"/>
      <c r="AN35" s="167"/>
      <c r="AO35" s="167"/>
      <c r="AP35" s="167"/>
      <c r="AQ35" s="8"/>
      <c r="AR35" s="33"/>
      <c r="AS35" s="9"/>
      <c r="AT35" s="11"/>
      <c r="AU35" s="167"/>
      <c r="AV35" s="167"/>
      <c r="AW35" s="167"/>
      <c r="AX35" s="8"/>
      <c r="AY35" s="33"/>
      <c r="AZ35" s="9"/>
    </row>
    <row r="36" spans="1:52" ht="15.75">
      <c r="A36" s="18">
        <v>27</v>
      </c>
      <c r="B36" s="119" t="s">
        <v>164</v>
      </c>
      <c r="C36" s="65" t="s">
        <v>144</v>
      </c>
      <c r="D36" s="100">
        <v>2014</v>
      </c>
      <c r="E36" s="37">
        <v>54</v>
      </c>
      <c r="F36" s="67"/>
      <c r="G36" s="67">
        <f t="shared" si="0"/>
        <v>-54</v>
      </c>
      <c r="H36" s="49"/>
      <c r="I36" s="16">
        <f t="shared" si="1"/>
        <v>40</v>
      </c>
      <c r="J36" s="11"/>
      <c r="K36" s="74">
        <v>82</v>
      </c>
      <c r="L36" s="8">
        <v>10</v>
      </c>
      <c r="M36" s="52">
        <v>40</v>
      </c>
      <c r="N36" s="60" t="s">
        <v>1</v>
      </c>
      <c r="O36" s="11"/>
      <c r="P36" s="167"/>
      <c r="Q36" s="104"/>
      <c r="R36" s="110"/>
      <c r="S36" s="8"/>
      <c r="T36" s="115"/>
      <c r="U36" s="227"/>
      <c r="V36" s="11"/>
      <c r="W36" s="167"/>
      <c r="X36" s="8"/>
      <c r="Y36" s="61"/>
      <c r="Z36" s="60"/>
      <c r="AA36" s="11"/>
      <c r="AB36" s="167"/>
      <c r="AC36" s="8"/>
      <c r="AD36" s="115"/>
      <c r="AE36" s="9"/>
      <c r="AF36" s="11"/>
      <c r="AG36" s="167"/>
      <c r="AH36" s="167"/>
      <c r="AI36" s="167"/>
      <c r="AJ36" s="8"/>
      <c r="AK36" s="61"/>
      <c r="AL36" s="227"/>
      <c r="AM36" s="11"/>
      <c r="AN36" s="167"/>
      <c r="AO36" s="167"/>
      <c r="AP36" s="167"/>
      <c r="AQ36" s="8"/>
      <c r="AR36" s="33"/>
      <c r="AS36" s="9"/>
      <c r="AT36" s="11"/>
      <c r="AU36" s="167"/>
      <c r="AV36" s="167"/>
      <c r="AW36" s="167"/>
      <c r="AX36" s="8"/>
      <c r="AY36" s="33"/>
      <c r="AZ36" s="9"/>
    </row>
  </sheetData>
  <sortState ref="B10:AZ36">
    <sortCondition descending="1" ref="I10:I36"/>
  </sortState>
  <mergeCells count="43">
    <mergeCell ref="AD9:AE9"/>
    <mergeCell ref="AB3:AE3"/>
    <mergeCell ref="AB5:AE5"/>
    <mergeCell ref="AB6:AE6"/>
    <mergeCell ref="AB7:AE7"/>
    <mergeCell ref="AB8:AE8"/>
    <mergeCell ref="K1:N2"/>
    <mergeCell ref="K5:N5"/>
    <mergeCell ref="K6:N6"/>
    <mergeCell ref="K7:N7"/>
    <mergeCell ref="K8:N8"/>
    <mergeCell ref="A1:I4"/>
    <mergeCell ref="B8:B9"/>
    <mergeCell ref="C8:C9"/>
    <mergeCell ref="D8:D9"/>
    <mergeCell ref="E8:E9"/>
    <mergeCell ref="F8:F9"/>
    <mergeCell ref="I7:I9"/>
    <mergeCell ref="G8:G9"/>
    <mergeCell ref="P3:U3"/>
    <mergeCell ref="P5:U5"/>
    <mergeCell ref="P6:U6"/>
    <mergeCell ref="M9:N9"/>
    <mergeCell ref="P8:U8"/>
    <mergeCell ref="P7:U7"/>
    <mergeCell ref="Y9:Z9"/>
    <mergeCell ref="W1:Z2"/>
    <mergeCell ref="W5:Z5"/>
    <mergeCell ref="W6:Z6"/>
    <mergeCell ref="W7:Z7"/>
    <mergeCell ref="W8:Z8"/>
    <mergeCell ref="AG3:AL3"/>
    <mergeCell ref="AG5:AL5"/>
    <mergeCell ref="AG6:AL6"/>
    <mergeCell ref="AG7:AL7"/>
    <mergeCell ref="AG8:AL8"/>
    <mergeCell ref="AN6:AS6"/>
    <mergeCell ref="AU7:AY7"/>
    <mergeCell ref="AU8:AZ8"/>
    <mergeCell ref="AN7:AS7"/>
    <mergeCell ref="AR9:AS9"/>
    <mergeCell ref="AY9:AZ9"/>
    <mergeCell ref="AN8:AS8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J18"/>
  <sheetViews>
    <sheetView zoomScaleNormal="100" workbookViewId="0">
      <pane xSplit="10200" topLeftCell="AW1"/>
      <selection activeCell="B5" sqref="B5"/>
      <selection pane="topRight" activeCell="BF3" sqref="BF3"/>
    </sheetView>
  </sheetViews>
  <sheetFormatPr baseColWidth="10" defaultRowHeight="15"/>
  <cols>
    <col min="1" max="1" width="3.28515625" style="17" customWidth="1"/>
    <col min="2" max="2" width="23.28515625" style="17" customWidth="1"/>
    <col min="3" max="3" width="19.28515625" style="17" customWidth="1"/>
    <col min="4" max="4" width="9.28515625" style="17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855468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7109375" style="1" customWidth="1"/>
    <col min="30" max="30" width="6.28515625" style="1" customWidth="1"/>
    <col min="31" max="31" width="4" style="1" customWidth="1"/>
    <col min="32" max="32" width="0.85546875" style="4" customWidth="1"/>
    <col min="33" max="33" width="7.85546875" style="1" customWidth="1"/>
    <col min="34" max="34" width="6.7109375" style="1" customWidth="1"/>
    <col min="35" max="35" width="6.28515625" style="1" customWidth="1"/>
    <col min="36" max="36" width="4" style="1" customWidth="1"/>
    <col min="37" max="37" width="0.85546875" style="4" customWidth="1"/>
    <col min="38" max="38" width="7.85546875" style="108" customWidth="1"/>
    <col min="39" max="39" width="6.140625" style="1" customWidth="1"/>
    <col min="40" max="40" width="6.28515625" style="1" customWidth="1"/>
    <col min="41" max="41" width="4" style="1" customWidth="1"/>
    <col min="42" max="42" width="0.85546875" style="4" customWidth="1"/>
    <col min="43" max="44" width="7.85546875" style="108" customWidth="1"/>
    <col min="45" max="45" width="7.5703125" style="1" customWidth="1"/>
    <col min="46" max="46" width="6.140625" style="1" customWidth="1"/>
    <col min="47" max="47" width="6.28515625" style="1" customWidth="1"/>
    <col min="48" max="48" width="4" style="1" customWidth="1"/>
    <col min="49" max="49" width="0.85546875" style="4" customWidth="1"/>
    <col min="50" max="51" width="7.85546875" style="108" customWidth="1"/>
    <col min="52" max="52" width="7.5703125" style="228" customWidth="1"/>
    <col min="53" max="53" width="6.140625" style="1" customWidth="1"/>
    <col min="54" max="54" width="6.28515625" style="1" customWidth="1"/>
    <col min="55" max="55" width="4" style="1" customWidth="1"/>
    <col min="56" max="56" width="0.85546875" style="4" customWidth="1"/>
    <col min="57" max="58" width="7.85546875" style="108" customWidth="1"/>
    <col min="59" max="59" width="7.5703125" style="228" customWidth="1"/>
    <col min="60" max="60" width="6.140625" style="1" customWidth="1"/>
    <col min="61" max="61" width="6.28515625" style="1" customWidth="1"/>
    <col min="62" max="62" width="4" style="1" customWidth="1"/>
    <col min="63" max="16384" width="11.42578125" style="1"/>
  </cols>
  <sheetData>
    <row r="1" spans="1:62" ht="15.75" customHeight="1" thickTop="1">
      <c r="A1" s="252"/>
      <c r="B1" s="253"/>
      <c r="C1" s="253"/>
      <c r="D1" s="253"/>
      <c r="E1" s="253"/>
      <c r="F1" s="253"/>
      <c r="G1" s="253"/>
      <c r="H1" s="253"/>
      <c r="I1" s="254"/>
      <c r="K1" s="245"/>
      <c r="L1" s="245"/>
      <c r="M1" s="245"/>
      <c r="N1" s="245"/>
      <c r="W1" s="245"/>
      <c r="X1" s="245"/>
      <c r="Y1" s="245"/>
      <c r="Z1" s="245"/>
      <c r="AB1" s="245"/>
      <c r="AC1" s="245"/>
      <c r="AD1" s="245"/>
      <c r="AE1" s="245"/>
      <c r="AG1" s="245"/>
      <c r="AH1" s="245"/>
      <c r="AI1" s="245"/>
      <c r="AJ1" s="245"/>
    </row>
    <row r="2" spans="1:62" ht="15" customHeight="1">
      <c r="A2" s="255"/>
      <c r="B2" s="256"/>
      <c r="C2" s="256"/>
      <c r="D2" s="256"/>
      <c r="E2" s="256"/>
      <c r="F2" s="256"/>
      <c r="G2" s="256"/>
      <c r="H2" s="256"/>
      <c r="I2" s="257"/>
      <c r="K2" s="245"/>
      <c r="L2" s="245"/>
      <c r="M2" s="245"/>
      <c r="N2" s="245"/>
      <c r="W2" s="245"/>
      <c r="X2" s="245"/>
      <c r="Y2" s="245"/>
      <c r="Z2" s="245"/>
      <c r="AB2" s="245"/>
      <c r="AC2" s="245"/>
      <c r="AD2" s="245"/>
      <c r="AE2" s="245"/>
      <c r="AG2" s="245"/>
      <c r="AH2" s="245"/>
      <c r="AI2" s="245"/>
      <c r="AJ2" s="245"/>
    </row>
    <row r="3" spans="1:62">
      <c r="A3" s="255"/>
      <c r="B3" s="256"/>
      <c r="C3" s="256"/>
      <c r="D3" s="256"/>
      <c r="E3" s="256"/>
      <c r="F3" s="256"/>
      <c r="G3" s="256"/>
      <c r="H3" s="256"/>
      <c r="I3" s="257"/>
      <c r="P3" s="284"/>
      <c r="Q3" s="284"/>
      <c r="R3" s="284"/>
      <c r="S3" s="284"/>
      <c r="T3" s="284"/>
      <c r="U3" s="284"/>
      <c r="AL3" s="284"/>
      <c r="AM3" s="284"/>
      <c r="AN3" s="284"/>
      <c r="AO3" s="284"/>
      <c r="AQ3" s="284"/>
      <c r="AR3" s="284"/>
      <c r="AS3" s="284"/>
      <c r="AT3" s="284"/>
      <c r="AU3" s="284"/>
      <c r="AV3" s="284"/>
    </row>
    <row r="4" spans="1:62" ht="15.75" customHeight="1" thickBot="1">
      <c r="A4" s="258"/>
      <c r="B4" s="259"/>
      <c r="C4" s="259"/>
      <c r="D4" s="259"/>
      <c r="E4" s="259"/>
      <c r="F4" s="259"/>
      <c r="G4" s="259"/>
      <c r="H4" s="259"/>
      <c r="I4" s="260"/>
      <c r="K4" s="306"/>
      <c r="L4" s="306"/>
      <c r="M4" s="306"/>
      <c r="N4" s="306"/>
      <c r="P4" s="304"/>
      <c r="Q4" s="305"/>
      <c r="R4" s="305"/>
      <c r="S4" s="305"/>
      <c r="T4" s="305"/>
      <c r="U4" s="305"/>
      <c r="W4" s="306"/>
      <c r="X4" s="306"/>
      <c r="Y4" s="306"/>
      <c r="Z4" s="306"/>
      <c r="AB4" s="306"/>
      <c r="AC4" s="306"/>
      <c r="AD4" s="306"/>
      <c r="AE4" s="306"/>
      <c r="AG4" s="306"/>
      <c r="AH4" s="306"/>
      <c r="AI4" s="306"/>
      <c r="AJ4" s="306"/>
      <c r="AL4" s="184"/>
      <c r="AM4" s="181"/>
      <c r="AN4" s="181"/>
      <c r="AO4" s="181"/>
      <c r="AQ4" s="304"/>
      <c r="AR4" s="305"/>
      <c r="AS4" s="305"/>
      <c r="AT4" s="305"/>
      <c r="AU4" s="305"/>
      <c r="AV4" s="305"/>
    </row>
    <row r="5" spans="1:62" ht="16.5" customHeight="1" thickTop="1">
      <c r="B5" s="87" t="s">
        <v>146</v>
      </c>
      <c r="H5" s="5"/>
      <c r="I5" s="12" t="s">
        <v>3</v>
      </c>
      <c r="J5" s="186"/>
      <c r="K5" s="246" t="s">
        <v>135</v>
      </c>
      <c r="L5" s="247"/>
      <c r="M5" s="247"/>
      <c r="N5" s="248"/>
      <c r="O5" s="190"/>
      <c r="P5" s="236" t="s">
        <v>214</v>
      </c>
      <c r="Q5" s="237"/>
      <c r="R5" s="237"/>
      <c r="S5" s="237"/>
      <c r="T5" s="237"/>
      <c r="U5" s="238"/>
      <c r="V5" s="190"/>
      <c r="W5" s="246" t="s">
        <v>212</v>
      </c>
      <c r="X5" s="247"/>
      <c r="Y5" s="247"/>
      <c r="Z5" s="248"/>
      <c r="AA5" s="190"/>
      <c r="AB5" s="246" t="s">
        <v>226</v>
      </c>
      <c r="AC5" s="247"/>
      <c r="AD5" s="247"/>
      <c r="AE5" s="248"/>
      <c r="AF5" s="190"/>
      <c r="AG5" s="246" t="s">
        <v>242</v>
      </c>
      <c r="AH5" s="247"/>
      <c r="AI5" s="247"/>
      <c r="AJ5" s="248"/>
      <c r="AK5" s="14"/>
      <c r="AL5" s="236" t="s">
        <v>267</v>
      </c>
      <c r="AM5" s="237"/>
      <c r="AN5" s="237"/>
      <c r="AO5" s="238"/>
      <c r="AP5" s="190"/>
      <c r="AQ5" s="236" t="s">
        <v>274</v>
      </c>
      <c r="AR5" s="237"/>
      <c r="AS5" s="237"/>
      <c r="AT5" s="237"/>
      <c r="AU5" s="237"/>
      <c r="AV5" s="238"/>
      <c r="AW5" s="173"/>
      <c r="BD5" s="173"/>
    </row>
    <row r="6" spans="1:62" ht="15" customHeight="1">
      <c r="C6" s="44" t="s">
        <v>232</v>
      </c>
      <c r="H6" s="5"/>
      <c r="I6" s="13" t="s">
        <v>8</v>
      </c>
      <c r="J6" s="187"/>
      <c r="K6" s="292" t="s">
        <v>147</v>
      </c>
      <c r="L6" s="293"/>
      <c r="M6" s="293"/>
      <c r="N6" s="294"/>
      <c r="O6" s="191"/>
      <c r="P6" s="285" t="s">
        <v>251</v>
      </c>
      <c r="Q6" s="286"/>
      <c r="R6" s="286"/>
      <c r="S6" s="286"/>
      <c r="T6" s="286"/>
      <c r="U6" s="287"/>
      <c r="V6" s="191"/>
      <c r="W6" s="292" t="s">
        <v>39</v>
      </c>
      <c r="X6" s="293"/>
      <c r="Y6" s="293"/>
      <c r="Z6" s="294"/>
      <c r="AA6" s="191"/>
      <c r="AB6" s="292" t="s">
        <v>39</v>
      </c>
      <c r="AC6" s="293"/>
      <c r="AD6" s="293"/>
      <c r="AE6" s="294"/>
      <c r="AF6" s="191"/>
      <c r="AG6" s="292" t="s">
        <v>40</v>
      </c>
      <c r="AH6" s="293"/>
      <c r="AI6" s="293"/>
      <c r="AJ6" s="294"/>
      <c r="AK6" s="15"/>
      <c r="AL6" s="285" t="s">
        <v>45</v>
      </c>
      <c r="AM6" s="286"/>
      <c r="AN6" s="286"/>
      <c r="AO6" s="287"/>
      <c r="AP6" s="191"/>
      <c r="AQ6" s="285" t="s">
        <v>141</v>
      </c>
      <c r="AR6" s="286"/>
      <c r="AS6" s="286"/>
      <c r="AT6" s="286"/>
      <c r="AU6" s="286"/>
      <c r="AV6" s="287"/>
      <c r="AW6" s="231"/>
      <c r="AX6" s="236" t="s">
        <v>278</v>
      </c>
      <c r="AY6" s="237"/>
      <c r="AZ6" s="237"/>
      <c r="BA6" s="237"/>
      <c r="BB6" s="237"/>
      <c r="BC6" s="238"/>
    </row>
    <row r="7" spans="1:62" ht="13.5" customHeight="1">
      <c r="C7" s="63" t="s">
        <v>230</v>
      </c>
      <c r="D7" s="19" t="s">
        <v>11</v>
      </c>
      <c r="F7" s="22"/>
      <c r="G7" s="22"/>
      <c r="H7" s="6"/>
      <c r="I7" s="261" t="s">
        <v>5</v>
      </c>
      <c r="J7" s="188"/>
      <c r="K7" s="308" t="s">
        <v>254</v>
      </c>
      <c r="L7" s="307"/>
      <c r="M7" s="307"/>
      <c r="N7" s="309"/>
      <c r="O7" s="192"/>
      <c r="P7" s="281" t="s">
        <v>256</v>
      </c>
      <c r="Q7" s="250"/>
      <c r="R7" s="250"/>
      <c r="S7" s="250"/>
      <c r="T7" s="250"/>
      <c r="U7" s="251"/>
      <c r="V7" s="192"/>
      <c r="W7" s="307" t="s">
        <v>254</v>
      </c>
      <c r="X7" s="307"/>
      <c r="Y7" s="307"/>
      <c r="Z7" s="307"/>
      <c r="AA7" s="192"/>
      <c r="AB7" s="307" t="s">
        <v>254</v>
      </c>
      <c r="AC7" s="307"/>
      <c r="AD7" s="307"/>
      <c r="AE7" s="307"/>
      <c r="AF7" s="192"/>
      <c r="AG7" s="307" t="s">
        <v>254</v>
      </c>
      <c r="AH7" s="307"/>
      <c r="AI7" s="307"/>
      <c r="AJ7" s="307"/>
      <c r="AK7" s="10"/>
      <c r="AL7" s="281" t="s">
        <v>268</v>
      </c>
      <c r="AM7" s="250"/>
      <c r="AN7" s="250"/>
      <c r="AO7" s="251"/>
      <c r="AP7" s="192"/>
      <c r="AQ7" s="281" t="s">
        <v>256</v>
      </c>
      <c r="AR7" s="250"/>
      <c r="AS7" s="250"/>
      <c r="AT7" s="250"/>
      <c r="AU7" s="250"/>
      <c r="AV7" s="251"/>
      <c r="AW7" s="10"/>
      <c r="AX7" s="281" t="s">
        <v>285</v>
      </c>
      <c r="AY7" s="282"/>
      <c r="AZ7" s="282"/>
      <c r="BA7" s="282"/>
      <c r="BB7" s="282"/>
      <c r="BC7" s="283"/>
      <c r="BD7" s="231"/>
      <c r="BE7" s="236" t="s">
        <v>278</v>
      </c>
      <c r="BF7" s="237"/>
      <c r="BG7" s="237"/>
      <c r="BH7" s="237"/>
      <c r="BI7" s="237"/>
      <c r="BJ7" s="226"/>
    </row>
    <row r="8" spans="1:62" ht="15" customHeight="1">
      <c r="B8" s="264" t="s">
        <v>96</v>
      </c>
      <c r="C8" s="264" t="s">
        <v>37</v>
      </c>
      <c r="D8" s="264" t="s">
        <v>9</v>
      </c>
      <c r="E8" s="266" t="s">
        <v>134</v>
      </c>
      <c r="F8" s="268" t="s">
        <v>10</v>
      </c>
      <c r="G8" s="268" t="s">
        <v>206</v>
      </c>
      <c r="H8" s="7"/>
      <c r="I8" s="280"/>
      <c r="J8" s="189"/>
      <c r="K8" s="296" t="s">
        <v>255</v>
      </c>
      <c r="L8" s="297"/>
      <c r="M8" s="297"/>
      <c r="N8" s="298"/>
      <c r="O8" s="193"/>
      <c r="P8" s="288" t="s">
        <v>257</v>
      </c>
      <c r="Q8" s="289"/>
      <c r="R8" s="289"/>
      <c r="S8" s="289"/>
      <c r="T8" s="290"/>
      <c r="U8" s="291"/>
      <c r="V8" s="193"/>
      <c r="W8" s="296" t="s">
        <v>255</v>
      </c>
      <c r="X8" s="297"/>
      <c r="Y8" s="297"/>
      <c r="Z8" s="298"/>
      <c r="AA8" s="193"/>
      <c r="AB8" s="296" t="s">
        <v>255</v>
      </c>
      <c r="AC8" s="297"/>
      <c r="AD8" s="297"/>
      <c r="AE8" s="298"/>
      <c r="AF8" s="193"/>
      <c r="AG8" s="296" t="s">
        <v>255</v>
      </c>
      <c r="AH8" s="297"/>
      <c r="AI8" s="297"/>
      <c r="AJ8" s="298"/>
      <c r="AK8" s="11"/>
      <c r="AL8" s="288" t="s">
        <v>255</v>
      </c>
      <c r="AM8" s="289"/>
      <c r="AN8" s="290"/>
      <c r="AO8" s="291"/>
      <c r="AP8" s="193"/>
      <c r="AQ8" s="288" t="s">
        <v>257</v>
      </c>
      <c r="AR8" s="289"/>
      <c r="AS8" s="289"/>
      <c r="AT8" s="289"/>
      <c r="AU8" s="290"/>
      <c r="AV8" s="291"/>
      <c r="AW8" s="11"/>
      <c r="AX8" s="239" t="s">
        <v>286</v>
      </c>
      <c r="AY8" s="240"/>
      <c r="AZ8" s="240"/>
      <c r="BA8" s="240"/>
      <c r="BB8" s="240"/>
      <c r="BC8" s="241"/>
      <c r="BD8" s="10"/>
      <c r="BE8" s="281" t="s">
        <v>287</v>
      </c>
      <c r="BF8" s="237"/>
      <c r="BG8" s="237"/>
      <c r="BH8" s="237"/>
      <c r="BI8" s="237"/>
      <c r="BJ8" s="238"/>
    </row>
    <row r="9" spans="1:62" ht="15" customHeight="1">
      <c r="B9" s="265"/>
      <c r="C9" s="279"/>
      <c r="D9" s="279"/>
      <c r="E9" s="267"/>
      <c r="F9" s="301"/>
      <c r="G9" s="301"/>
      <c r="H9" s="7"/>
      <c r="I9" s="280"/>
      <c r="J9" s="189"/>
      <c r="K9" s="86" t="s">
        <v>121</v>
      </c>
      <c r="L9" s="57" t="s">
        <v>4</v>
      </c>
      <c r="M9" s="234" t="s">
        <v>18</v>
      </c>
      <c r="N9" s="249"/>
      <c r="O9" s="193"/>
      <c r="P9" s="176" t="s">
        <v>248</v>
      </c>
      <c r="Q9" s="176" t="s">
        <v>250</v>
      </c>
      <c r="R9" s="178" t="s">
        <v>245</v>
      </c>
      <c r="S9" s="178" t="s">
        <v>4</v>
      </c>
      <c r="T9" s="179" t="s">
        <v>18</v>
      </c>
      <c r="U9" s="180"/>
      <c r="V9" s="193"/>
      <c r="W9" s="118" t="s">
        <v>121</v>
      </c>
      <c r="X9" s="118" t="s">
        <v>4</v>
      </c>
      <c r="Y9" s="234" t="s">
        <v>18</v>
      </c>
      <c r="Z9" s="249"/>
      <c r="AA9" s="193"/>
      <c r="AB9" s="137" t="s">
        <v>121</v>
      </c>
      <c r="AC9" s="137" t="s">
        <v>4</v>
      </c>
      <c r="AD9" s="234" t="s">
        <v>18</v>
      </c>
      <c r="AE9" s="249"/>
      <c r="AF9" s="193"/>
      <c r="AG9" s="161" t="s">
        <v>121</v>
      </c>
      <c r="AH9" s="161" t="s">
        <v>4</v>
      </c>
      <c r="AI9" s="234" t="s">
        <v>18</v>
      </c>
      <c r="AJ9" s="249"/>
      <c r="AK9" s="11"/>
      <c r="AL9" s="176" t="s">
        <v>248</v>
      </c>
      <c r="AM9" s="178" t="s">
        <v>4</v>
      </c>
      <c r="AN9" s="179" t="s">
        <v>18</v>
      </c>
      <c r="AO9" s="180"/>
      <c r="AP9" s="193"/>
      <c r="AQ9" s="176" t="s">
        <v>248</v>
      </c>
      <c r="AR9" s="176" t="s">
        <v>250</v>
      </c>
      <c r="AS9" s="178" t="s">
        <v>245</v>
      </c>
      <c r="AT9" s="178" t="s">
        <v>4</v>
      </c>
      <c r="AU9" s="179" t="s">
        <v>18</v>
      </c>
      <c r="AV9" s="180"/>
      <c r="AW9" s="11"/>
      <c r="AX9" s="176" t="s">
        <v>246</v>
      </c>
      <c r="AY9" s="176" t="s">
        <v>247</v>
      </c>
      <c r="AZ9" s="177" t="s">
        <v>245</v>
      </c>
      <c r="BA9" s="177" t="s">
        <v>4</v>
      </c>
      <c r="BB9" s="234" t="s">
        <v>18</v>
      </c>
      <c r="BC9" s="270"/>
      <c r="BD9" s="11"/>
      <c r="BE9" s="176" t="s">
        <v>246</v>
      </c>
      <c r="BF9" s="176" t="s">
        <v>247</v>
      </c>
      <c r="BG9" s="177" t="s">
        <v>245</v>
      </c>
      <c r="BH9" s="177" t="s">
        <v>4</v>
      </c>
      <c r="BI9" s="234" t="s">
        <v>18</v>
      </c>
      <c r="BJ9" s="270"/>
    </row>
    <row r="10" spans="1:62" ht="15" customHeight="1">
      <c r="A10" s="18">
        <v>1</v>
      </c>
      <c r="B10" s="119" t="s">
        <v>191</v>
      </c>
      <c r="C10" s="65" t="s">
        <v>90</v>
      </c>
      <c r="D10" s="91">
        <v>2014</v>
      </c>
      <c r="E10" s="37">
        <v>35.4</v>
      </c>
      <c r="F10" s="67">
        <v>31.9</v>
      </c>
      <c r="G10" s="67">
        <f t="shared" ref="G10:G18" si="0">SUM(F10-E10)</f>
        <v>-3.5</v>
      </c>
      <c r="H10" s="5"/>
      <c r="I10" s="16">
        <f t="shared" ref="I10:I18" si="1">SUM(M10+T10+Y10+AD10+AI10+AN10+AU10+BB10+BI10)</f>
        <v>1224</v>
      </c>
      <c r="J10" s="11"/>
      <c r="K10" s="103"/>
      <c r="L10" s="59"/>
      <c r="M10" s="61"/>
      <c r="N10" s="9"/>
      <c r="O10" s="193"/>
      <c r="P10" s="68">
        <v>109</v>
      </c>
      <c r="Q10" s="104">
        <v>105</v>
      </c>
      <c r="R10" s="110">
        <f>SUM(P10:Q10)</f>
        <v>214</v>
      </c>
      <c r="S10" s="8">
        <v>2</v>
      </c>
      <c r="T10" s="115">
        <v>184</v>
      </c>
      <c r="U10" s="9" t="s">
        <v>1</v>
      </c>
      <c r="V10" s="193"/>
      <c r="W10" s="77">
        <v>126</v>
      </c>
      <c r="X10" s="59">
        <v>3</v>
      </c>
      <c r="Y10" s="33">
        <v>168</v>
      </c>
      <c r="Z10" s="9" t="s">
        <v>1</v>
      </c>
      <c r="AA10" s="193"/>
      <c r="AB10" s="77">
        <v>105</v>
      </c>
      <c r="AC10" s="59">
        <v>3</v>
      </c>
      <c r="AD10" s="33">
        <v>168</v>
      </c>
      <c r="AE10" s="9" t="s">
        <v>1</v>
      </c>
      <c r="AF10" s="193"/>
      <c r="AG10" s="77">
        <v>95</v>
      </c>
      <c r="AH10" s="59">
        <v>3</v>
      </c>
      <c r="AI10" s="33">
        <v>168</v>
      </c>
      <c r="AJ10" s="9" t="s">
        <v>1</v>
      </c>
      <c r="AK10" s="11"/>
      <c r="AL10" s="68">
        <v>115</v>
      </c>
      <c r="AM10" s="8">
        <v>2</v>
      </c>
      <c r="AN10" s="115">
        <v>184</v>
      </c>
      <c r="AO10" s="9"/>
      <c r="AP10" s="193"/>
      <c r="AQ10" s="68">
        <v>124</v>
      </c>
      <c r="AR10" s="167">
        <v>105</v>
      </c>
      <c r="AS10" s="110">
        <f t="shared" ref="AS10:AS18" si="2">SUM(AQ10:AR10)</f>
        <v>229</v>
      </c>
      <c r="AT10" s="8">
        <v>2</v>
      </c>
      <c r="AU10" s="115">
        <v>184</v>
      </c>
      <c r="AV10" s="9" t="s">
        <v>1</v>
      </c>
      <c r="AW10" s="11"/>
      <c r="AX10" s="167">
        <v>113</v>
      </c>
      <c r="AY10" s="167">
        <v>102</v>
      </c>
      <c r="AZ10" s="68">
        <f>SUM(AX10:AY10)</f>
        <v>215</v>
      </c>
      <c r="BA10" s="8">
        <v>3</v>
      </c>
      <c r="BB10" s="33">
        <v>168</v>
      </c>
      <c r="BC10" s="9" t="s">
        <v>1</v>
      </c>
      <c r="BD10" s="11"/>
      <c r="BE10" s="167"/>
      <c r="BF10" s="84"/>
      <c r="BG10" s="167"/>
      <c r="BH10" s="8"/>
      <c r="BI10" s="33"/>
      <c r="BJ10" s="9"/>
    </row>
    <row r="11" spans="1:62" ht="15" customHeight="1">
      <c r="A11" s="18">
        <v>2</v>
      </c>
      <c r="B11" s="121" t="s">
        <v>125</v>
      </c>
      <c r="C11" s="65" t="s">
        <v>56</v>
      </c>
      <c r="D11" s="102">
        <v>2014</v>
      </c>
      <c r="E11" s="24">
        <v>18</v>
      </c>
      <c r="F11" s="67">
        <v>10.6</v>
      </c>
      <c r="G11" s="67">
        <f t="shared" si="0"/>
        <v>-7.4</v>
      </c>
      <c r="H11" s="5"/>
      <c r="I11" s="16">
        <f t="shared" si="1"/>
        <v>1192</v>
      </c>
      <c r="J11" s="11"/>
      <c r="K11" s="68">
        <v>93</v>
      </c>
      <c r="L11" s="8">
        <v>1</v>
      </c>
      <c r="M11" s="33">
        <v>192</v>
      </c>
      <c r="N11" s="9" t="s">
        <v>1</v>
      </c>
      <c r="O11" s="193"/>
      <c r="P11" s="68">
        <v>85</v>
      </c>
      <c r="Q11" s="104">
        <v>85</v>
      </c>
      <c r="R11" s="110">
        <f>SUM(P11:Q11)</f>
        <v>170</v>
      </c>
      <c r="S11" s="8">
        <v>1</v>
      </c>
      <c r="T11" s="115">
        <v>200</v>
      </c>
      <c r="U11" s="9" t="s">
        <v>1</v>
      </c>
      <c r="V11" s="193"/>
      <c r="W11" s="68">
        <v>87</v>
      </c>
      <c r="X11" s="59">
        <v>1</v>
      </c>
      <c r="Y11" s="33">
        <v>200</v>
      </c>
      <c r="Z11" s="9" t="s">
        <v>1</v>
      </c>
      <c r="AA11" s="193"/>
      <c r="AB11" s="167"/>
      <c r="AC11" s="59"/>
      <c r="AD11" s="115"/>
      <c r="AE11" s="9"/>
      <c r="AF11" s="193"/>
      <c r="AG11" s="68">
        <v>74</v>
      </c>
      <c r="AH11" s="59">
        <v>1</v>
      </c>
      <c r="AI11" s="33">
        <v>200</v>
      </c>
      <c r="AJ11" s="9" t="s">
        <v>1</v>
      </c>
      <c r="AK11" s="11"/>
      <c r="AL11" s="127">
        <v>85</v>
      </c>
      <c r="AM11" s="8">
        <v>1</v>
      </c>
      <c r="AN11" s="115">
        <v>200</v>
      </c>
      <c r="AO11" s="9" t="s">
        <v>1</v>
      </c>
      <c r="AP11" s="193"/>
      <c r="AQ11" s="167"/>
      <c r="AR11" s="167"/>
      <c r="AS11" s="110">
        <f t="shared" si="2"/>
        <v>0</v>
      </c>
      <c r="AT11" s="8"/>
      <c r="AU11" s="115"/>
      <c r="AV11" s="9"/>
      <c r="AW11" s="11"/>
      <c r="AX11" s="167">
        <v>91</v>
      </c>
      <c r="AY11" s="167">
        <v>81</v>
      </c>
      <c r="AZ11" s="68">
        <f>SUM(AX11:AY11)</f>
        <v>172</v>
      </c>
      <c r="BA11" s="8">
        <v>1</v>
      </c>
      <c r="BB11" s="33">
        <v>200</v>
      </c>
      <c r="BC11" s="9" t="s">
        <v>1</v>
      </c>
      <c r="BD11" s="11"/>
      <c r="BE11" s="167"/>
      <c r="BF11" s="233"/>
      <c r="BG11" s="167"/>
      <c r="BH11" s="8"/>
      <c r="BI11" s="33"/>
      <c r="BJ11" s="9"/>
    </row>
    <row r="12" spans="1:62" ht="15" customHeight="1">
      <c r="A12" s="18">
        <v>3</v>
      </c>
      <c r="B12" s="119" t="s">
        <v>140</v>
      </c>
      <c r="C12" s="65" t="s">
        <v>141</v>
      </c>
      <c r="D12" s="100">
        <v>2014</v>
      </c>
      <c r="E12" s="24">
        <v>21.3</v>
      </c>
      <c r="F12" s="67">
        <v>16.8</v>
      </c>
      <c r="G12" s="67">
        <f t="shared" si="0"/>
        <v>-4.5</v>
      </c>
      <c r="H12" s="5"/>
      <c r="I12" s="16">
        <f t="shared" si="1"/>
        <v>944</v>
      </c>
      <c r="J12" s="11"/>
      <c r="K12" s="68">
        <v>93</v>
      </c>
      <c r="L12" s="8">
        <v>1</v>
      </c>
      <c r="M12" s="33">
        <v>192</v>
      </c>
      <c r="N12" s="9" t="s">
        <v>1</v>
      </c>
      <c r="O12" s="11"/>
      <c r="P12" s="167"/>
      <c r="Q12" s="104"/>
      <c r="R12" s="110"/>
      <c r="S12" s="8"/>
      <c r="T12" s="115"/>
      <c r="U12" s="9"/>
      <c r="V12" s="11"/>
      <c r="W12" s="68">
        <v>88</v>
      </c>
      <c r="X12" s="59">
        <v>2</v>
      </c>
      <c r="Y12" s="33">
        <v>184</v>
      </c>
      <c r="Z12" s="9" t="s">
        <v>1</v>
      </c>
      <c r="AA12" s="11"/>
      <c r="AB12" s="68">
        <v>98</v>
      </c>
      <c r="AC12" s="59">
        <v>2</v>
      </c>
      <c r="AD12" s="33">
        <v>184</v>
      </c>
      <c r="AE12" s="9" t="s">
        <v>1</v>
      </c>
      <c r="AF12" s="11"/>
      <c r="AG12" s="167"/>
      <c r="AH12" s="59"/>
      <c r="AI12" s="61"/>
      <c r="AJ12" s="9"/>
      <c r="AK12" s="11"/>
      <c r="AL12" s="167"/>
      <c r="AM12" s="8"/>
      <c r="AN12" s="61"/>
      <c r="AO12" s="9"/>
      <c r="AP12" s="11"/>
      <c r="AQ12" s="68">
        <v>84</v>
      </c>
      <c r="AR12" s="167">
        <v>92</v>
      </c>
      <c r="AS12" s="110">
        <f t="shared" si="2"/>
        <v>176</v>
      </c>
      <c r="AT12" s="8">
        <v>1</v>
      </c>
      <c r="AU12" s="115">
        <v>200</v>
      </c>
      <c r="AV12" s="9" t="s">
        <v>1</v>
      </c>
      <c r="AW12" s="11"/>
      <c r="AX12" s="167">
        <v>92</v>
      </c>
      <c r="AY12" s="167">
        <v>87</v>
      </c>
      <c r="AZ12" s="68">
        <f>SUM(AX12:AY12)</f>
        <v>179</v>
      </c>
      <c r="BA12" s="8">
        <v>2</v>
      </c>
      <c r="BB12" s="33">
        <v>184</v>
      </c>
      <c r="BC12" s="9" t="s">
        <v>1</v>
      </c>
      <c r="BD12" s="11"/>
      <c r="BE12" s="167"/>
      <c r="BF12" s="52"/>
      <c r="BG12" s="167"/>
      <c r="BH12" s="8"/>
      <c r="BI12" s="33"/>
      <c r="BJ12" s="9"/>
    </row>
    <row r="13" spans="1:62" ht="15" customHeight="1">
      <c r="A13" s="18">
        <v>4</v>
      </c>
      <c r="B13" s="119" t="s">
        <v>198</v>
      </c>
      <c r="C13" s="64" t="s">
        <v>40</v>
      </c>
      <c r="D13" s="91">
        <v>2014</v>
      </c>
      <c r="E13" s="37">
        <v>37.299999999999997</v>
      </c>
      <c r="F13" s="67">
        <v>34.6</v>
      </c>
      <c r="G13" s="67">
        <f t="shared" si="0"/>
        <v>-2.6999999999999957</v>
      </c>
      <c r="H13" s="5"/>
      <c r="I13" s="16">
        <f t="shared" si="1"/>
        <v>926</v>
      </c>
      <c r="J13" s="11"/>
      <c r="K13" s="167"/>
      <c r="L13" s="8"/>
      <c r="M13" s="61"/>
      <c r="N13" s="9"/>
      <c r="O13" s="11"/>
      <c r="P13" s="74">
        <v>52</v>
      </c>
      <c r="Q13" s="104">
        <v>48</v>
      </c>
      <c r="R13" s="110">
        <f>SUM(P13:Q13)</f>
        <v>100</v>
      </c>
      <c r="S13" s="8">
        <v>2</v>
      </c>
      <c r="T13" s="115">
        <v>92</v>
      </c>
      <c r="U13" s="9" t="s">
        <v>1</v>
      </c>
      <c r="V13" s="11"/>
      <c r="W13" s="127">
        <v>113</v>
      </c>
      <c r="X13" s="128">
        <v>4</v>
      </c>
      <c r="Y13" s="129">
        <v>150</v>
      </c>
      <c r="Z13" s="9" t="s">
        <v>1</v>
      </c>
      <c r="AA13" s="11"/>
      <c r="AB13" s="68">
        <v>125</v>
      </c>
      <c r="AC13" s="59">
        <v>4</v>
      </c>
      <c r="AD13" s="33">
        <v>150</v>
      </c>
      <c r="AE13" s="9" t="s">
        <v>1</v>
      </c>
      <c r="AF13" s="11"/>
      <c r="AG13" s="68">
        <v>101</v>
      </c>
      <c r="AH13" s="59">
        <v>4</v>
      </c>
      <c r="AI13" s="33">
        <v>150</v>
      </c>
      <c r="AJ13" s="9" t="s">
        <v>1</v>
      </c>
      <c r="AK13" s="11"/>
      <c r="AL13" s="68">
        <v>114</v>
      </c>
      <c r="AM13" s="8">
        <v>1</v>
      </c>
      <c r="AN13" s="61">
        <v>200</v>
      </c>
      <c r="AO13" s="9" t="s">
        <v>1</v>
      </c>
      <c r="AP13" s="11"/>
      <c r="AQ13" s="167"/>
      <c r="AR13" s="167"/>
      <c r="AS13" s="110">
        <f t="shared" si="2"/>
        <v>0</v>
      </c>
      <c r="AT13" s="8"/>
      <c r="AU13" s="115"/>
      <c r="AV13" s="9"/>
      <c r="AW13" s="11"/>
      <c r="AX13" s="167"/>
      <c r="AY13" s="167"/>
      <c r="AZ13" s="167"/>
      <c r="BA13" s="8"/>
      <c r="BB13" s="33"/>
      <c r="BC13" s="9"/>
      <c r="BD13" s="11"/>
      <c r="BE13" s="167">
        <v>104</v>
      </c>
      <c r="BF13" s="232">
        <v>110</v>
      </c>
      <c r="BG13" s="68">
        <f>SUM(BE13:BF13)</f>
        <v>214</v>
      </c>
      <c r="BH13" s="8">
        <v>2</v>
      </c>
      <c r="BI13" s="33">
        <v>184</v>
      </c>
      <c r="BJ13" s="9" t="s">
        <v>1</v>
      </c>
    </row>
    <row r="14" spans="1:62" ht="15.75">
      <c r="A14" s="18">
        <v>5</v>
      </c>
      <c r="B14" s="119" t="s">
        <v>97</v>
      </c>
      <c r="C14" s="65" t="s">
        <v>41</v>
      </c>
      <c r="D14" s="91">
        <v>2014</v>
      </c>
      <c r="E14" s="24">
        <v>46.5</v>
      </c>
      <c r="F14" s="67">
        <v>40.200000000000003</v>
      </c>
      <c r="G14" s="67">
        <f t="shared" si="0"/>
        <v>-6.2999999999999972</v>
      </c>
      <c r="H14" s="5"/>
      <c r="I14" s="16">
        <f t="shared" si="1"/>
        <v>592</v>
      </c>
      <c r="J14" s="11"/>
      <c r="K14" s="88">
        <v>52</v>
      </c>
      <c r="L14" s="8">
        <v>2</v>
      </c>
      <c r="M14" s="52">
        <v>92</v>
      </c>
      <c r="N14" s="9" t="s">
        <v>1</v>
      </c>
      <c r="O14" s="11"/>
      <c r="P14" s="74">
        <v>42</v>
      </c>
      <c r="Q14" s="104">
        <v>51</v>
      </c>
      <c r="R14" s="110">
        <f>SUM(P14:Q14)</f>
        <v>93</v>
      </c>
      <c r="S14" s="8">
        <v>1</v>
      </c>
      <c r="T14" s="115">
        <v>100</v>
      </c>
      <c r="U14" s="9" t="s">
        <v>1</v>
      </c>
      <c r="V14" s="11"/>
      <c r="W14" s="196"/>
      <c r="X14" s="59"/>
      <c r="Y14" s="52"/>
      <c r="Z14" s="9"/>
      <c r="AA14" s="11"/>
      <c r="AB14" s="74">
        <v>46</v>
      </c>
      <c r="AC14" s="59">
        <v>1</v>
      </c>
      <c r="AD14" s="61">
        <v>100</v>
      </c>
      <c r="AE14" s="9" t="s">
        <v>1</v>
      </c>
      <c r="AF14" s="11"/>
      <c r="AG14" s="88">
        <v>54</v>
      </c>
      <c r="AH14" s="59">
        <v>1</v>
      </c>
      <c r="AI14" s="61">
        <v>100</v>
      </c>
      <c r="AJ14" s="9" t="s">
        <v>1</v>
      </c>
      <c r="AK14" s="11"/>
      <c r="AL14" s="167"/>
      <c r="AM14" s="8"/>
      <c r="AN14" s="61"/>
      <c r="AO14" s="9"/>
      <c r="AP14" s="11"/>
      <c r="AQ14" s="74">
        <v>57</v>
      </c>
      <c r="AR14" s="167">
        <v>62</v>
      </c>
      <c r="AS14" s="110">
        <f t="shared" si="2"/>
        <v>119</v>
      </c>
      <c r="AT14" s="8">
        <v>1</v>
      </c>
      <c r="AU14" s="115">
        <v>100</v>
      </c>
      <c r="AV14" s="9" t="s">
        <v>1</v>
      </c>
      <c r="AW14" s="7"/>
      <c r="AX14" s="167">
        <v>45</v>
      </c>
      <c r="AY14" s="167">
        <v>48</v>
      </c>
      <c r="AZ14" s="167">
        <f>SUM(AX14:AY14)</f>
        <v>93</v>
      </c>
      <c r="BA14" s="8">
        <v>1</v>
      </c>
      <c r="BB14" s="33">
        <v>100</v>
      </c>
      <c r="BC14" s="9" t="s">
        <v>1</v>
      </c>
      <c r="BD14" s="111"/>
      <c r="BE14" s="167"/>
      <c r="BF14" s="32"/>
      <c r="BG14" s="167"/>
      <c r="BH14" s="8"/>
      <c r="BI14" s="33"/>
      <c r="BJ14" s="9"/>
    </row>
    <row r="15" spans="1:62" ht="15.75">
      <c r="A15" s="18">
        <v>6</v>
      </c>
      <c r="B15" s="119" t="s">
        <v>228</v>
      </c>
      <c r="C15" s="64" t="s">
        <v>40</v>
      </c>
      <c r="D15" s="91">
        <v>2014</v>
      </c>
      <c r="E15" s="24">
        <v>42</v>
      </c>
      <c r="F15" s="67">
        <v>20</v>
      </c>
      <c r="G15" s="67">
        <f t="shared" si="0"/>
        <v>-22</v>
      </c>
      <c r="H15" s="5"/>
      <c r="I15" s="16">
        <f t="shared" si="1"/>
        <v>584</v>
      </c>
      <c r="J15" s="11"/>
      <c r="K15" s="167"/>
      <c r="L15" s="8"/>
      <c r="M15" s="52"/>
      <c r="N15" s="9"/>
      <c r="O15" s="11"/>
      <c r="P15" s="167"/>
      <c r="Q15" s="104"/>
      <c r="R15" s="110"/>
      <c r="S15" s="8"/>
      <c r="T15" s="115"/>
      <c r="U15" s="9"/>
      <c r="V15" s="11"/>
      <c r="W15" s="217"/>
      <c r="X15" s="59"/>
      <c r="Y15" s="52"/>
      <c r="Z15" s="9"/>
      <c r="AA15" s="11"/>
      <c r="AB15" s="68">
        <v>92</v>
      </c>
      <c r="AC15" s="59">
        <v>1</v>
      </c>
      <c r="AD15" s="33">
        <v>200</v>
      </c>
      <c r="AE15" s="9" t="s">
        <v>1</v>
      </c>
      <c r="AF15" s="11"/>
      <c r="AG15" s="68">
        <v>85</v>
      </c>
      <c r="AH15" s="59">
        <v>2</v>
      </c>
      <c r="AI15" s="33">
        <v>184</v>
      </c>
      <c r="AJ15" s="9" t="s">
        <v>1</v>
      </c>
      <c r="AK15" s="11"/>
      <c r="AL15" s="167"/>
      <c r="AM15" s="8"/>
      <c r="AN15" s="61"/>
      <c r="AO15" s="9"/>
      <c r="AP15" s="11"/>
      <c r="AQ15" s="167"/>
      <c r="AR15" s="167"/>
      <c r="AS15" s="110">
        <f t="shared" si="2"/>
        <v>0</v>
      </c>
      <c r="AT15" s="8"/>
      <c r="AU15" s="115"/>
      <c r="AV15" s="9"/>
      <c r="AW15" s="111"/>
      <c r="AX15" s="167"/>
      <c r="AY15" s="167"/>
      <c r="AZ15" s="167"/>
      <c r="BA15" s="8"/>
      <c r="BB15" s="33"/>
      <c r="BC15" s="9"/>
      <c r="BD15" s="7"/>
      <c r="BE15" s="167">
        <v>93</v>
      </c>
      <c r="BF15" s="167">
        <v>97</v>
      </c>
      <c r="BG15" s="68">
        <f>SUM(BE15:BF15)</f>
        <v>190</v>
      </c>
      <c r="BH15" s="8">
        <v>1</v>
      </c>
      <c r="BI15" s="33">
        <v>200</v>
      </c>
      <c r="BJ15" s="9" t="s">
        <v>1</v>
      </c>
    </row>
    <row r="16" spans="1:62" ht="15.75">
      <c r="A16" s="18">
        <v>7</v>
      </c>
      <c r="B16" s="119" t="s">
        <v>149</v>
      </c>
      <c r="C16" s="64" t="s">
        <v>40</v>
      </c>
      <c r="D16" s="90">
        <v>2015</v>
      </c>
      <c r="E16" s="37">
        <v>54</v>
      </c>
      <c r="F16" s="67">
        <v>38.6</v>
      </c>
      <c r="G16" s="67">
        <f t="shared" si="0"/>
        <v>-15.399999999999999</v>
      </c>
      <c r="H16" s="5"/>
      <c r="I16" s="16">
        <f t="shared" si="1"/>
        <v>402</v>
      </c>
      <c r="J16" s="11"/>
      <c r="K16" s="88">
        <v>48</v>
      </c>
      <c r="L16" s="8">
        <v>1</v>
      </c>
      <c r="M16" s="52">
        <v>100</v>
      </c>
      <c r="N16" s="9" t="s">
        <v>1</v>
      </c>
      <c r="O16" s="11"/>
      <c r="P16" s="167"/>
      <c r="Q16" s="124"/>
      <c r="R16" s="110"/>
      <c r="S16" s="8"/>
      <c r="T16" s="115"/>
      <c r="U16" s="9"/>
      <c r="V16" s="11"/>
      <c r="W16" s="68" t="s">
        <v>219</v>
      </c>
      <c r="X16" s="59"/>
      <c r="Y16" s="61"/>
      <c r="Z16" s="9"/>
      <c r="AA16" s="11"/>
      <c r="AB16" s="167"/>
      <c r="AC16" s="59"/>
      <c r="AD16" s="61"/>
      <c r="AE16" s="9"/>
      <c r="AF16" s="11"/>
      <c r="AG16" s="68">
        <v>121</v>
      </c>
      <c r="AH16" s="59">
        <v>5</v>
      </c>
      <c r="AI16" s="33">
        <v>134</v>
      </c>
      <c r="AJ16" s="9" t="s">
        <v>1</v>
      </c>
      <c r="AK16" s="11"/>
      <c r="AL16" s="167"/>
      <c r="AM16" s="8"/>
      <c r="AN16" s="61"/>
      <c r="AO16" s="9"/>
      <c r="AP16" s="11"/>
      <c r="AQ16" s="167"/>
      <c r="AR16" s="167"/>
      <c r="AS16" s="110">
        <f t="shared" si="2"/>
        <v>0</v>
      </c>
      <c r="AT16" s="8"/>
      <c r="AU16" s="115"/>
      <c r="AV16" s="9"/>
      <c r="AW16" s="11"/>
      <c r="AX16" s="167"/>
      <c r="AY16" s="167"/>
      <c r="AZ16" s="167"/>
      <c r="BA16" s="8"/>
      <c r="BB16" s="33"/>
      <c r="BC16" s="9"/>
      <c r="BD16" s="11"/>
      <c r="BE16" s="167">
        <v>101</v>
      </c>
      <c r="BF16" s="167">
        <v>116</v>
      </c>
      <c r="BG16" s="68">
        <f>SUM(BE16:BF16)</f>
        <v>217</v>
      </c>
      <c r="BH16" s="8">
        <v>3</v>
      </c>
      <c r="BI16" s="33">
        <v>168</v>
      </c>
      <c r="BJ16" s="9" t="s">
        <v>1</v>
      </c>
    </row>
    <row r="17" spans="1:62" ht="15.75">
      <c r="A17" s="18">
        <v>8</v>
      </c>
      <c r="B17" s="119" t="s">
        <v>231</v>
      </c>
      <c r="C17" s="65" t="s">
        <v>90</v>
      </c>
      <c r="D17" s="91">
        <v>2014</v>
      </c>
      <c r="E17" s="37">
        <v>40</v>
      </c>
      <c r="F17" s="37">
        <v>50.3</v>
      </c>
      <c r="G17" s="37">
        <f t="shared" si="0"/>
        <v>10.299999999999997</v>
      </c>
      <c r="H17" s="5"/>
      <c r="I17" s="16">
        <f t="shared" si="1"/>
        <v>268</v>
      </c>
      <c r="J17" s="11"/>
      <c r="K17" s="167"/>
      <c r="L17" s="8"/>
      <c r="M17" s="61"/>
      <c r="N17" s="9"/>
      <c r="O17" s="11"/>
      <c r="P17" s="159"/>
      <c r="Q17" s="138"/>
      <c r="R17" s="110"/>
      <c r="S17" s="8"/>
      <c r="T17" s="115"/>
      <c r="U17" s="9"/>
      <c r="V17" s="11"/>
      <c r="W17" s="167"/>
      <c r="X17" s="59"/>
      <c r="Y17" s="61"/>
      <c r="Z17" s="9"/>
      <c r="AA17" s="11"/>
      <c r="AB17" s="74">
        <v>59</v>
      </c>
      <c r="AC17" s="59">
        <v>3</v>
      </c>
      <c r="AD17" s="61">
        <v>84</v>
      </c>
      <c r="AE17" s="9" t="s">
        <v>1</v>
      </c>
      <c r="AF17" s="11"/>
      <c r="AG17" s="88">
        <v>69</v>
      </c>
      <c r="AH17" s="59">
        <v>2</v>
      </c>
      <c r="AI17" s="61">
        <v>92</v>
      </c>
      <c r="AJ17" s="9" t="s">
        <v>1</v>
      </c>
      <c r="AK17" s="11"/>
      <c r="AL17" s="167"/>
      <c r="AM17" s="8"/>
      <c r="AN17" s="61"/>
      <c r="AO17" s="9"/>
      <c r="AP17" s="11"/>
      <c r="AQ17" s="167"/>
      <c r="AR17" s="167"/>
      <c r="AS17" s="110">
        <f t="shared" si="2"/>
        <v>0</v>
      </c>
      <c r="AT17" s="8"/>
      <c r="AU17" s="115"/>
      <c r="AV17" s="9"/>
      <c r="AW17" s="11"/>
      <c r="AX17" s="167">
        <v>54</v>
      </c>
      <c r="AY17" s="167">
        <v>56</v>
      </c>
      <c r="AZ17" s="167">
        <f>SUM(AX17:AY17)</f>
        <v>110</v>
      </c>
      <c r="BA17" s="8">
        <v>2</v>
      </c>
      <c r="BB17" s="33">
        <v>92</v>
      </c>
      <c r="BC17" s="9" t="s">
        <v>1</v>
      </c>
      <c r="BD17" s="11"/>
      <c r="BE17" s="167"/>
      <c r="BF17" s="167"/>
      <c r="BG17" s="167"/>
      <c r="BH17" s="8"/>
      <c r="BI17" s="33"/>
      <c r="BJ17" s="9"/>
    </row>
    <row r="18" spans="1:62" ht="15.75">
      <c r="A18" s="18">
        <v>9</v>
      </c>
      <c r="B18" s="119" t="s">
        <v>217</v>
      </c>
      <c r="C18" s="65" t="s">
        <v>218</v>
      </c>
      <c r="D18" s="91">
        <v>2014</v>
      </c>
      <c r="E18" s="37">
        <v>50.6</v>
      </c>
      <c r="F18" s="37">
        <v>50.6</v>
      </c>
      <c r="G18" s="37">
        <f t="shared" si="0"/>
        <v>0</v>
      </c>
      <c r="H18" s="5"/>
      <c r="I18" s="16">
        <f t="shared" si="1"/>
        <v>192</v>
      </c>
      <c r="J18" s="11"/>
      <c r="K18" s="167"/>
      <c r="L18" s="8"/>
      <c r="M18" s="61"/>
      <c r="N18" s="9"/>
      <c r="O18" s="11"/>
      <c r="P18" s="167"/>
      <c r="Q18" s="138"/>
      <c r="R18" s="110"/>
      <c r="S18" s="8"/>
      <c r="T18" s="115"/>
      <c r="U18" s="9"/>
      <c r="V18" s="11"/>
      <c r="W18" s="74">
        <v>71</v>
      </c>
      <c r="X18" s="59">
        <v>1</v>
      </c>
      <c r="Y18" s="61">
        <v>100</v>
      </c>
      <c r="Z18" s="9" t="s">
        <v>1</v>
      </c>
      <c r="AA18" s="11"/>
      <c r="AB18" s="74">
        <v>56</v>
      </c>
      <c r="AC18" s="59">
        <v>2</v>
      </c>
      <c r="AD18" s="61">
        <v>92</v>
      </c>
      <c r="AE18" s="9" t="s">
        <v>1</v>
      </c>
      <c r="AF18" s="11"/>
      <c r="AG18" s="167"/>
      <c r="AH18" s="59"/>
      <c r="AI18" s="61"/>
      <c r="AJ18" s="9"/>
      <c r="AK18" s="11"/>
      <c r="AL18" s="167"/>
      <c r="AM18" s="8"/>
      <c r="AN18" s="61"/>
      <c r="AO18" s="9" t="s">
        <v>1</v>
      </c>
      <c r="AP18" s="11"/>
      <c r="AQ18" s="167"/>
      <c r="AR18" s="167"/>
      <c r="AS18" s="110">
        <f t="shared" si="2"/>
        <v>0</v>
      </c>
      <c r="AT18" s="8"/>
      <c r="AU18" s="115"/>
      <c r="AV18" s="9"/>
      <c r="AW18" s="11"/>
      <c r="AX18" s="167"/>
      <c r="AY18" s="167"/>
      <c r="AZ18" s="167"/>
      <c r="BA18" s="8"/>
      <c r="BB18" s="33"/>
      <c r="BC18" s="9"/>
      <c r="BD18" s="11"/>
      <c r="BE18" s="167"/>
      <c r="BF18" s="84"/>
      <c r="BG18" s="167"/>
      <c r="BH18" s="8"/>
      <c r="BI18" s="33"/>
      <c r="BJ18" s="9"/>
    </row>
  </sheetData>
  <sortState ref="B10:BJ18">
    <sortCondition descending="1" ref="I10:I18"/>
  </sortState>
  <mergeCells count="60">
    <mergeCell ref="AL3:AO3"/>
    <mergeCell ref="AL5:AO5"/>
    <mergeCell ref="AL6:AO6"/>
    <mergeCell ref="AL7:AO7"/>
    <mergeCell ref="AL8:AO8"/>
    <mergeCell ref="A1:I4"/>
    <mergeCell ref="B8:B9"/>
    <mergeCell ref="C8:C9"/>
    <mergeCell ref="D8:D9"/>
    <mergeCell ref="E8:E9"/>
    <mergeCell ref="F8:F9"/>
    <mergeCell ref="I7:I9"/>
    <mergeCell ref="G8:G9"/>
    <mergeCell ref="P8:U8"/>
    <mergeCell ref="K1:N2"/>
    <mergeCell ref="K4:N4"/>
    <mergeCell ref="K5:N5"/>
    <mergeCell ref="M9:N9"/>
    <mergeCell ref="K6:N6"/>
    <mergeCell ref="K7:N7"/>
    <mergeCell ref="K8:N8"/>
    <mergeCell ref="P3:U3"/>
    <mergeCell ref="P4:U4"/>
    <mergeCell ref="P5:U5"/>
    <mergeCell ref="P6:U6"/>
    <mergeCell ref="P7:U7"/>
    <mergeCell ref="W1:Z2"/>
    <mergeCell ref="W5:Z5"/>
    <mergeCell ref="Y9:Z9"/>
    <mergeCell ref="W4:Z4"/>
    <mergeCell ref="W6:Z6"/>
    <mergeCell ref="W7:Z7"/>
    <mergeCell ref="W8:Z8"/>
    <mergeCell ref="AB8:AE8"/>
    <mergeCell ref="AD9:AE9"/>
    <mergeCell ref="AB1:AE2"/>
    <mergeCell ref="AB4:AE4"/>
    <mergeCell ref="AB5:AE5"/>
    <mergeCell ref="AB6:AE6"/>
    <mergeCell ref="AB7:AE7"/>
    <mergeCell ref="AG8:AJ8"/>
    <mergeCell ref="AI9:AJ9"/>
    <mergeCell ref="AG1:AJ2"/>
    <mergeCell ref="AG4:AJ4"/>
    <mergeCell ref="AG5:AJ5"/>
    <mergeCell ref="AG6:AJ6"/>
    <mergeCell ref="AG7:AJ7"/>
    <mergeCell ref="BB9:BC9"/>
    <mergeCell ref="BI9:BJ9"/>
    <mergeCell ref="AQ8:AV8"/>
    <mergeCell ref="AQ3:AV3"/>
    <mergeCell ref="AQ4:AV4"/>
    <mergeCell ref="AQ5:AV5"/>
    <mergeCell ref="AQ6:AV6"/>
    <mergeCell ref="AQ7:AV7"/>
    <mergeCell ref="AX6:BC6"/>
    <mergeCell ref="BE7:BI7"/>
    <mergeCell ref="AX7:BC7"/>
    <mergeCell ref="AX8:BC8"/>
    <mergeCell ref="BE8:BJ8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Z12"/>
  <sheetViews>
    <sheetView zoomScaleNormal="100" workbookViewId="0">
      <pane xSplit="10185" topLeftCell="AK1" activePane="topRight"/>
      <selection activeCell="I12" sqref="I12"/>
      <selection pane="topRight" activeCell="AR15" sqref="AR15"/>
    </sheetView>
  </sheetViews>
  <sheetFormatPr baseColWidth="10" defaultRowHeight="15"/>
  <cols>
    <col min="1" max="1" width="3.28515625" style="98" customWidth="1"/>
    <col min="2" max="2" width="23.28515625" style="98" customWidth="1"/>
    <col min="3" max="3" width="19.28515625" style="98" customWidth="1"/>
    <col min="4" max="4" width="9.28515625" style="98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7109375" style="4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08" customWidth="1"/>
    <col min="29" max="29" width="6.140625" style="1" customWidth="1"/>
    <col min="30" max="30" width="6.28515625" style="1" customWidth="1"/>
    <col min="31" max="31" width="4" style="1" customWidth="1"/>
    <col min="32" max="32" width="0.85546875" style="4" customWidth="1"/>
    <col min="33" max="34" width="7.85546875" style="108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08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08" customWidth="1"/>
    <col min="49" max="49" width="7.5703125" style="1" customWidth="1"/>
    <col min="50" max="50" width="6.140625" style="1" customWidth="1"/>
    <col min="51" max="51" width="6.28515625" style="1" customWidth="1"/>
    <col min="52" max="52" width="4" style="1" customWidth="1"/>
    <col min="53" max="16384" width="11.42578125" style="1"/>
  </cols>
  <sheetData>
    <row r="1" spans="1:52" ht="15.75" customHeight="1" thickTop="1">
      <c r="A1" s="252"/>
      <c r="B1" s="253"/>
      <c r="C1" s="253"/>
      <c r="D1" s="253"/>
      <c r="E1" s="253"/>
      <c r="F1" s="253"/>
      <c r="G1" s="253"/>
      <c r="H1" s="253"/>
      <c r="I1" s="254"/>
      <c r="K1" s="245"/>
      <c r="L1" s="245"/>
      <c r="M1" s="245"/>
      <c r="N1" s="245"/>
      <c r="W1" s="245"/>
      <c r="X1" s="245"/>
      <c r="Y1" s="245"/>
      <c r="Z1" s="245"/>
    </row>
    <row r="2" spans="1:52" ht="15" customHeight="1">
      <c r="A2" s="255"/>
      <c r="B2" s="256"/>
      <c r="C2" s="256"/>
      <c r="D2" s="256"/>
      <c r="E2" s="256"/>
      <c r="F2" s="256"/>
      <c r="G2" s="256"/>
      <c r="H2" s="256"/>
      <c r="I2" s="257"/>
      <c r="K2" s="245"/>
      <c r="L2" s="245"/>
      <c r="M2" s="245"/>
      <c r="N2" s="245"/>
      <c r="W2" s="245"/>
      <c r="X2" s="245"/>
      <c r="Y2" s="245"/>
      <c r="Z2" s="245"/>
    </row>
    <row r="3" spans="1:52">
      <c r="A3" s="255"/>
      <c r="B3" s="256"/>
      <c r="C3" s="256"/>
      <c r="D3" s="256"/>
      <c r="E3" s="256"/>
      <c r="F3" s="256"/>
      <c r="G3" s="256"/>
      <c r="H3" s="256"/>
      <c r="I3" s="257"/>
      <c r="AB3" s="284"/>
      <c r="AC3" s="284"/>
      <c r="AD3" s="284"/>
      <c r="AE3" s="284"/>
    </row>
    <row r="4" spans="1:52" ht="15.75" customHeight="1" thickBot="1">
      <c r="A4" s="258"/>
      <c r="B4" s="259"/>
      <c r="C4" s="259"/>
      <c r="D4" s="259"/>
      <c r="E4" s="259"/>
      <c r="F4" s="259"/>
      <c r="G4" s="259"/>
      <c r="H4" s="259"/>
      <c r="I4" s="260"/>
      <c r="K4" s="312"/>
      <c r="L4" s="312"/>
      <c r="M4" s="312"/>
      <c r="N4" s="312"/>
      <c r="W4" s="312"/>
      <c r="X4" s="312"/>
      <c r="Y4" s="312"/>
      <c r="Z4" s="312"/>
    </row>
    <row r="5" spans="1:52" ht="16.5" customHeight="1" thickTop="1">
      <c r="B5" s="87" t="s">
        <v>155</v>
      </c>
      <c r="H5" s="5"/>
      <c r="I5" s="194" t="s">
        <v>3</v>
      </c>
      <c r="J5" s="173"/>
      <c r="O5" s="173"/>
      <c r="P5" s="196"/>
      <c r="Q5" s="196"/>
      <c r="R5" s="4"/>
      <c r="S5" s="4"/>
      <c r="T5" s="4"/>
      <c r="U5" s="4"/>
      <c r="V5" s="173"/>
      <c r="W5" s="313"/>
      <c r="X5" s="313"/>
      <c r="Y5" s="313"/>
      <c r="Z5" s="313"/>
      <c r="AF5" s="173"/>
      <c r="AG5" s="196"/>
      <c r="AH5" s="196"/>
      <c r="AI5" s="4"/>
      <c r="AJ5" s="4"/>
      <c r="AK5" s="4"/>
      <c r="AL5" s="4"/>
      <c r="AM5" s="173"/>
      <c r="AN5" s="196"/>
      <c r="AO5" s="196"/>
      <c r="AP5" s="4"/>
      <c r="AQ5" s="4"/>
      <c r="AR5" s="4"/>
      <c r="AS5" s="4"/>
      <c r="AT5" s="173"/>
      <c r="AU5" s="196"/>
      <c r="AV5" s="196"/>
      <c r="AW5" s="4"/>
      <c r="AX5" s="4"/>
      <c r="AY5" s="4"/>
      <c r="AZ5" s="4"/>
    </row>
    <row r="6" spans="1:52" ht="15" customHeight="1">
      <c r="C6" s="44" t="s">
        <v>170</v>
      </c>
      <c r="H6" s="5"/>
      <c r="I6" s="195" t="s">
        <v>158</v>
      </c>
      <c r="J6" s="175"/>
      <c r="K6" s="181"/>
      <c r="L6" s="181"/>
      <c r="M6" s="181"/>
      <c r="N6" s="181"/>
      <c r="O6" s="133"/>
      <c r="P6" s="197"/>
      <c r="Q6" s="197"/>
      <c r="R6" s="198"/>
      <c r="S6" s="198"/>
      <c r="T6" s="198"/>
      <c r="U6" s="198"/>
      <c r="V6" s="175"/>
      <c r="W6" s="172"/>
      <c r="X6" s="174"/>
      <c r="Y6" s="174"/>
      <c r="Z6" s="174"/>
      <c r="AB6" s="184"/>
      <c r="AC6" s="181"/>
      <c r="AD6" s="181"/>
      <c r="AE6" s="181"/>
      <c r="AF6" s="133"/>
      <c r="AG6" s="197"/>
      <c r="AH6" s="197"/>
      <c r="AI6" s="198"/>
      <c r="AJ6" s="198"/>
      <c r="AK6" s="198"/>
      <c r="AL6" s="198"/>
      <c r="AM6" s="133"/>
      <c r="AN6" s="197"/>
      <c r="AO6" s="197"/>
      <c r="AP6" s="198"/>
      <c r="AQ6" s="198"/>
      <c r="AR6" s="198"/>
      <c r="AS6" s="198"/>
      <c r="AT6" s="133"/>
      <c r="AU6" s="197"/>
      <c r="AV6" s="197"/>
      <c r="AW6" s="198"/>
      <c r="AX6" s="198"/>
      <c r="AY6" s="198"/>
      <c r="AZ6" s="198"/>
    </row>
    <row r="7" spans="1:52" ht="13.5" customHeight="1">
      <c r="C7" s="63" t="s">
        <v>172</v>
      </c>
      <c r="D7" s="19" t="s">
        <v>11</v>
      </c>
      <c r="F7" s="22"/>
      <c r="G7" s="22"/>
      <c r="H7" s="6"/>
      <c r="I7" s="261" t="s">
        <v>5</v>
      </c>
      <c r="J7" s="10"/>
      <c r="K7" s="246" t="s">
        <v>135</v>
      </c>
      <c r="L7" s="247"/>
      <c r="M7" s="247"/>
      <c r="N7" s="248"/>
      <c r="O7" s="192"/>
      <c r="P7" s="236" t="s">
        <v>214</v>
      </c>
      <c r="Q7" s="237"/>
      <c r="R7" s="237"/>
      <c r="S7" s="237"/>
      <c r="T7" s="237"/>
      <c r="U7" s="238"/>
      <c r="V7" s="192"/>
      <c r="W7" s="246" t="s">
        <v>244</v>
      </c>
      <c r="X7" s="247"/>
      <c r="Y7" s="247"/>
      <c r="Z7" s="248"/>
      <c r="AA7" s="14"/>
      <c r="AB7" s="236" t="s">
        <v>263</v>
      </c>
      <c r="AC7" s="237"/>
      <c r="AD7" s="237"/>
      <c r="AE7" s="238"/>
      <c r="AF7" s="192"/>
      <c r="AG7" s="236" t="s">
        <v>274</v>
      </c>
      <c r="AH7" s="237"/>
      <c r="AI7" s="237"/>
      <c r="AJ7" s="237"/>
      <c r="AK7" s="237"/>
      <c r="AL7" s="238"/>
      <c r="AM7" s="192"/>
      <c r="AN7" s="236" t="s">
        <v>278</v>
      </c>
      <c r="AO7" s="237"/>
      <c r="AP7" s="237"/>
      <c r="AQ7" s="237"/>
      <c r="AR7" s="237"/>
      <c r="AS7" s="238"/>
      <c r="AT7" s="192"/>
      <c r="AU7" s="236" t="s">
        <v>278</v>
      </c>
      <c r="AV7" s="237"/>
      <c r="AW7" s="237"/>
      <c r="AX7" s="237"/>
      <c r="AY7" s="237"/>
      <c r="AZ7" s="238"/>
    </row>
    <row r="8" spans="1:52" ht="15" customHeight="1">
      <c r="B8" s="264" t="s">
        <v>96</v>
      </c>
      <c r="C8" s="264" t="s">
        <v>37</v>
      </c>
      <c r="D8" s="264" t="s">
        <v>9</v>
      </c>
      <c r="E8" s="266" t="s">
        <v>134</v>
      </c>
      <c r="F8" s="268" t="s">
        <v>10</v>
      </c>
      <c r="G8" s="268" t="s">
        <v>207</v>
      </c>
      <c r="H8" s="7"/>
      <c r="I8" s="280"/>
      <c r="J8" s="11"/>
      <c r="K8" s="314" t="s">
        <v>156</v>
      </c>
      <c r="L8" s="243"/>
      <c r="M8" s="243"/>
      <c r="N8" s="244"/>
      <c r="O8" s="193"/>
      <c r="P8" s="285" t="s">
        <v>258</v>
      </c>
      <c r="Q8" s="310"/>
      <c r="R8" s="310"/>
      <c r="S8" s="310"/>
      <c r="T8" s="310"/>
      <c r="U8" s="311"/>
      <c r="V8" s="193"/>
      <c r="W8" s="242" t="s">
        <v>260</v>
      </c>
      <c r="X8" s="243"/>
      <c r="Y8" s="243"/>
      <c r="Z8" s="244"/>
      <c r="AA8" s="15"/>
      <c r="AB8" s="316" t="s">
        <v>272</v>
      </c>
      <c r="AC8" s="237"/>
      <c r="AD8" s="237"/>
      <c r="AE8" s="238"/>
      <c r="AF8" s="193"/>
      <c r="AG8" s="285" t="s">
        <v>276</v>
      </c>
      <c r="AH8" s="310"/>
      <c r="AI8" s="310"/>
      <c r="AJ8" s="310"/>
      <c r="AK8" s="310"/>
      <c r="AL8" s="311"/>
      <c r="AM8" s="193"/>
      <c r="AN8" s="239" t="s">
        <v>286</v>
      </c>
      <c r="AO8" s="240"/>
      <c r="AP8" s="240"/>
      <c r="AQ8" s="240"/>
      <c r="AR8" s="240"/>
      <c r="AS8" s="241"/>
      <c r="AT8" s="193"/>
      <c r="AU8" s="239" t="s">
        <v>279</v>
      </c>
      <c r="AV8" s="240"/>
      <c r="AW8" s="240"/>
      <c r="AX8" s="240"/>
      <c r="AY8" s="240"/>
      <c r="AZ8" s="241"/>
    </row>
    <row r="9" spans="1:52" ht="15" customHeight="1">
      <c r="B9" s="265"/>
      <c r="C9" s="279"/>
      <c r="D9" s="279"/>
      <c r="E9" s="267"/>
      <c r="F9" s="301"/>
      <c r="G9" s="301"/>
      <c r="H9" s="7"/>
      <c r="I9" s="280"/>
      <c r="J9" s="11"/>
      <c r="K9" s="177" t="s">
        <v>259</v>
      </c>
      <c r="L9" s="99" t="s">
        <v>4</v>
      </c>
      <c r="M9" s="234" t="s">
        <v>18</v>
      </c>
      <c r="N9" s="249"/>
      <c r="O9" s="193"/>
      <c r="P9" s="176" t="s">
        <v>248</v>
      </c>
      <c r="Q9" s="176" t="s">
        <v>250</v>
      </c>
      <c r="R9" s="178" t="s">
        <v>245</v>
      </c>
      <c r="S9" s="178" t="s">
        <v>4</v>
      </c>
      <c r="T9" s="179" t="s">
        <v>18</v>
      </c>
      <c r="U9" s="180"/>
      <c r="V9" s="193"/>
      <c r="W9" s="177" t="s">
        <v>259</v>
      </c>
      <c r="X9" s="161" t="s">
        <v>4</v>
      </c>
      <c r="Y9" s="234" t="s">
        <v>18</v>
      </c>
      <c r="Z9" s="249"/>
      <c r="AA9" s="11"/>
      <c r="AB9" s="176" t="s">
        <v>248</v>
      </c>
      <c r="AC9" s="178" t="s">
        <v>4</v>
      </c>
      <c r="AD9" s="234" t="s">
        <v>18</v>
      </c>
      <c r="AE9" s="315"/>
      <c r="AF9" s="193"/>
      <c r="AG9" s="176" t="s">
        <v>248</v>
      </c>
      <c r="AH9" s="176" t="s">
        <v>250</v>
      </c>
      <c r="AI9" s="178" t="s">
        <v>245</v>
      </c>
      <c r="AJ9" s="178" t="s">
        <v>4</v>
      </c>
      <c r="AK9" s="179" t="s">
        <v>18</v>
      </c>
      <c r="AL9" s="180"/>
      <c r="AM9" s="193"/>
      <c r="AN9" s="176" t="s">
        <v>248</v>
      </c>
      <c r="AO9" s="176" t="s">
        <v>250</v>
      </c>
      <c r="AP9" s="178" t="s">
        <v>245</v>
      </c>
      <c r="AQ9" s="178" t="s">
        <v>4</v>
      </c>
      <c r="AR9" s="179" t="s">
        <v>18</v>
      </c>
      <c r="AS9" s="180"/>
      <c r="AT9" s="193"/>
      <c r="AU9" s="176" t="s">
        <v>248</v>
      </c>
      <c r="AV9" s="176" t="s">
        <v>250</v>
      </c>
      <c r="AW9" s="178" t="s">
        <v>245</v>
      </c>
      <c r="AX9" s="178" t="s">
        <v>4</v>
      </c>
      <c r="AY9" s="179" t="s">
        <v>18</v>
      </c>
      <c r="AZ9" s="180"/>
    </row>
    <row r="10" spans="1:52" ht="15" customHeight="1">
      <c r="A10" s="18">
        <v>1</v>
      </c>
      <c r="B10" s="119" t="s">
        <v>148</v>
      </c>
      <c r="C10" s="65" t="s">
        <v>69</v>
      </c>
      <c r="D10" s="90">
        <v>2017</v>
      </c>
      <c r="E10" s="23">
        <v>45.6</v>
      </c>
      <c r="F10" s="67">
        <v>39.200000000000003</v>
      </c>
      <c r="G10" s="67">
        <f>SUM(F10-E10)</f>
        <v>-6.3999999999999986</v>
      </c>
      <c r="H10" s="5"/>
      <c r="I10" s="16">
        <f>SUM(M10+T10+Y10+AD10+AK10+AR10)</f>
        <v>560</v>
      </c>
      <c r="J10" s="11"/>
      <c r="K10" s="103">
        <v>42</v>
      </c>
      <c r="L10" s="59">
        <v>1</v>
      </c>
      <c r="M10" s="52">
        <v>100</v>
      </c>
      <c r="N10" s="9" t="s">
        <v>1</v>
      </c>
      <c r="O10" s="193"/>
      <c r="P10" s="109">
        <v>47</v>
      </c>
      <c r="Q10" s="109">
        <v>51</v>
      </c>
      <c r="R10" s="110">
        <f>SUM(P10:Q10)</f>
        <v>98</v>
      </c>
      <c r="S10" s="8">
        <v>3</v>
      </c>
      <c r="T10" s="52">
        <v>84</v>
      </c>
      <c r="U10" s="9" t="s">
        <v>1</v>
      </c>
      <c r="V10" s="193"/>
      <c r="W10" s="167">
        <v>48</v>
      </c>
      <c r="X10" s="59">
        <v>2</v>
      </c>
      <c r="Y10" s="115">
        <v>92</v>
      </c>
      <c r="Z10" s="9" t="s">
        <v>1</v>
      </c>
      <c r="AA10" s="11"/>
      <c r="AB10" s="167">
        <v>56</v>
      </c>
      <c r="AC10" s="8">
        <v>2</v>
      </c>
      <c r="AD10" s="212">
        <v>92</v>
      </c>
      <c r="AE10" s="9" t="s">
        <v>1</v>
      </c>
      <c r="AF10" s="193"/>
      <c r="AG10" s="167">
        <v>44</v>
      </c>
      <c r="AH10" s="167">
        <v>50</v>
      </c>
      <c r="AI10" s="110">
        <f>SUM(AG10:AH10)</f>
        <v>94</v>
      </c>
      <c r="AJ10" s="8">
        <v>2</v>
      </c>
      <c r="AK10" s="52">
        <v>92</v>
      </c>
      <c r="AL10" s="9" t="s">
        <v>1</v>
      </c>
      <c r="AM10" s="193"/>
      <c r="AN10" s="167">
        <v>49</v>
      </c>
      <c r="AO10" s="167">
        <v>47</v>
      </c>
      <c r="AP10" s="110">
        <f>SUM(AN10:AO10)</f>
        <v>96</v>
      </c>
      <c r="AQ10" s="8">
        <v>1</v>
      </c>
      <c r="AR10" s="52">
        <v>100</v>
      </c>
      <c r="AS10" s="9" t="s">
        <v>1</v>
      </c>
      <c r="AT10" s="193"/>
      <c r="AU10" s="167"/>
      <c r="AV10" s="167"/>
      <c r="AW10" s="110"/>
      <c r="AX10" s="8"/>
      <c r="AY10" s="52"/>
      <c r="AZ10" s="9" t="s">
        <v>1</v>
      </c>
    </row>
    <row r="11" spans="1:52" ht="15" customHeight="1">
      <c r="A11" s="18">
        <v>2</v>
      </c>
      <c r="B11" s="119" t="s">
        <v>199</v>
      </c>
      <c r="C11" s="64" t="s">
        <v>190</v>
      </c>
      <c r="D11" s="91">
        <v>2016</v>
      </c>
      <c r="E11" s="37">
        <v>48.3</v>
      </c>
      <c r="F11" s="67">
        <v>45.5</v>
      </c>
      <c r="G11" s="67">
        <f>SUM(F11-E11)</f>
        <v>-2.7999999999999972</v>
      </c>
      <c r="H11" s="5"/>
      <c r="I11" s="16">
        <f>SUM(M11+T11+Y11+AD11+AK11+AR11)</f>
        <v>260</v>
      </c>
      <c r="J11" s="11"/>
      <c r="K11" s="167"/>
      <c r="L11" s="8"/>
      <c r="M11" s="61"/>
      <c r="N11" s="9"/>
      <c r="O11" s="193"/>
      <c r="P11" s="109">
        <v>45</v>
      </c>
      <c r="Q11" s="117">
        <v>51</v>
      </c>
      <c r="R11" s="110">
        <f>SUM(P11:Q11)</f>
        <v>96</v>
      </c>
      <c r="S11" s="8">
        <v>2</v>
      </c>
      <c r="T11" s="52">
        <v>92</v>
      </c>
      <c r="U11" s="9" t="s">
        <v>1</v>
      </c>
      <c r="V11" s="193"/>
      <c r="W11" s="167">
        <v>59</v>
      </c>
      <c r="X11" s="59">
        <v>3</v>
      </c>
      <c r="Y11" s="115">
        <v>84</v>
      </c>
      <c r="Z11" s="9" t="s">
        <v>1</v>
      </c>
      <c r="AA11" s="11"/>
      <c r="AB11" s="167">
        <v>62</v>
      </c>
      <c r="AC11" s="8">
        <v>3</v>
      </c>
      <c r="AD11" s="212">
        <v>84</v>
      </c>
      <c r="AE11" s="9" t="s">
        <v>1</v>
      </c>
      <c r="AF11" s="193"/>
      <c r="AG11" s="167"/>
      <c r="AH11" s="167"/>
      <c r="AI11" s="110"/>
      <c r="AJ11" s="8"/>
      <c r="AK11" s="52"/>
      <c r="AL11" s="9"/>
      <c r="AM11" s="193"/>
      <c r="AN11" s="167"/>
      <c r="AO11" s="167"/>
      <c r="AP11" s="110"/>
      <c r="AQ11" s="8"/>
      <c r="AR11" s="52"/>
      <c r="AS11" s="9"/>
      <c r="AT11" s="193"/>
      <c r="AU11" s="167"/>
      <c r="AV11" s="167"/>
      <c r="AW11" s="110"/>
      <c r="AX11" s="8"/>
      <c r="AY11" s="52"/>
      <c r="AZ11" s="9"/>
    </row>
    <row r="12" spans="1:52" ht="15.75">
      <c r="A12" s="18">
        <v>3</v>
      </c>
      <c r="B12" s="119" t="s">
        <v>159</v>
      </c>
      <c r="C12" s="65" t="s">
        <v>39</v>
      </c>
      <c r="D12" s="91">
        <v>2016</v>
      </c>
      <c r="E12" s="23">
        <v>54</v>
      </c>
      <c r="F12" s="67">
        <v>32.299999999999997</v>
      </c>
      <c r="G12" s="67">
        <f>SUM(F12-E12)</f>
        <v>-21.700000000000003</v>
      </c>
      <c r="H12" s="5"/>
      <c r="I12" s="16">
        <f>SUM(M12+T12+Y12+AD12+AK12+AR12)</f>
        <v>592</v>
      </c>
      <c r="J12" s="11"/>
      <c r="K12" s="167">
        <v>55</v>
      </c>
      <c r="L12" s="8">
        <v>2</v>
      </c>
      <c r="M12" s="52">
        <v>92</v>
      </c>
      <c r="N12" s="9" t="s">
        <v>1</v>
      </c>
      <c r="O12" s="193"/>
      <c r="P12" s="109">
        <v>47</v>
      </c>
      <c r="Q12" s="109">
        <v>46</v>
      </c>
      <c r="R12" s="110">
        <f>SUM(P12:Q12)</f>
        <v>93</v>
      </c>
      <c r="S12" s="8">
        <v>1</v>
      </c>
      <c r="T12" s="52">
        <v>100</v>
      </c>
      <c r="U12" s="9" t="s">
        <v>1</v>
      </c>
      <c r="V12" s="193"/>
      <c r="W12" s="167">
        <v>47</v>
      </c>
      <c r="X12" s="59">
        <v>1</v>
      </c>
      <c r="Y12" s="115">
        <v>100</v>
      </c>
      <c r="Z12" s="9" t="s">
        <v>1</v>
      </c>
      <c r="AA12" s="11"/>
      <c r="AB12" s="167">
        <v>50</v>
      </c>
      <c r="AC12" s="8">
        <v>1</v>
      </c>
      <c r="AD12" s="212">
        <v>100</v>
      </c>
      <c r="AE12" s="9" t="s">
        <v>1</v>
      </c>
      <c r="AF12" s="193"/>
      <c r="AG12" s="167">
        <v>39</v>
      </c>
      <c r="AH12" s="167">
        <v>43</v>
      </c>
      <c r="AI12" s="110">
        <v>82</v>
      </c>
      <c r="AJ12" s="8">
        <v>1</v>
      </c>
      <c r="AK12" s="52">
        <v>100</v>
      </c>
      <c r="AL12" s="9" t="s">
        <v>1</v>
      </c>
      <c r="AM12" s="193"/>
      <c r="AN12" s="167">
        <v>59</v>
      </c>
      <c r="AO12" s="167">
        <v>46</v>
      </c>
      <c r="AP12" s="110">
        <f>SUM(AN12:AO12)</f>
        <v>105</v>
      </c>
      <c r="AQ12" s="8">
        <v>1</v>
      </c>
      <c r="AR12" s="52">
        <v>100</v>
      </c>
      <c r="AS12" s="9" t="s">
        <v>1</v>
      </c>
      <c r="AT12" s="193"/>
      <c r="AU12" s="167"/>
      <c r="AV12" s="167"/>
      <c r="AW12" s="110"/>
      <c r="AX12" s="8"/>
      <c r="AY12" s="52"/>
      <c r="AZ12" s="9" t="s">
        <v>1</v>
      </c>
    </row>
  </sheetData>
  <sortState ref="B10:AS12">
    <sortCondition ref="B10:B12"/>
  </sortState>
  <mergeCells count="31">
    <mergeCell ref="AD9:AE9"/>
    <mergeCell ref="AB3:AE3"/>
    <mergeCell ref="AB7:AE7"/>
    <mergeCell ref="AB8:AE8"/>
    <mergeCell ref="P7:U7"/>
    <mergeCell ref="Y9:Z9"/>
    <mergeCell ref="W7:Z7"/>
    <mergeCell ref="W8:Z8"/>
    <mergeCell ref="P8:U8"/>
    <mergeCell ref="K7:N7"/>
    <mergeCell ref="M9:N9"/>
    <mergeCell ref="B8:B9"/>
    <mergeCell ref="C8:C9"/>
    <mergeCell ref="D8:D9"/>
    <mergeCell ref="E8:E9"/>
    <mergeCell ref="F8:F9"/>
    <mergeCell ref="K8:N8"/>
    <mergeCell ref="G8:G9"/>
    <mergeCell ref="I7:I9"/>
    <mergeCell ref="W1:Z2"/>
    <mergeCell ref="W4:Z4"/>
    <mergeCell ref="W5:Z5"/>
    <mergeCell ref="A1:I4"/>
    <mergeCell ref="K1:N2"/>
    <mergeCell ref="K4:N4"/>
    <mergeCell ref="AN7:AS7"/>
    <mergeCell ref="AN8:AS8"/>
    <mergeCell ref="AU7:AZ7"/>
    <mergeCell ref="AU8:AZ8"/>
    <mergeCell ref="AG7:AL7"/>
    <mergeCell ref="AG8:AL8"/>
  </mergeCells>
  <pageMargins left="0.41" right="0.25" top="0.6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1:Y75"/>
  <sheetViews>
    <sheetView topLeftCell="M1" zoomScaleNormal="100" workbookViewId="0">
      <selection activeCell="Y76" sqref="Y76"/>
    </sheetView>
  </sheetViews>
  <sheetFormatPr baseColWidth="10" defaultRowHeight="15"/>
  <cols>
    <col min="1" max="1" width="2" style="80" customWidth="1"/>
    <col min="2" max="2" width="19.42578125" bestFit="1" customWidth="1"/>
    <col min="3" max="3" width="10.140625" bestFit="1" customWidth="1"/>
    <col min="4" max="4" width="5" style="35" bestFit="1" customWidth="1"/>
    <col min="5" max="5" width="19.42578125" bestFit="1" customWidth="1"/>
    <col min="6" max="6" width="8.140625" bestFit="1" customWidth="1"/>
    <col min="7" max="7" width="6" style="35" bestFit="1" customWidth="1"/>
    <col min="8" max="8" width="19.42578125" bestFit="1" customWidth="1"/>
    <col min="9" max="9" width="9.7109375" bestFit="1" customWidth="1"/>
    <col min="10" max="10" width="6" style="123" bestFit="1" customWidth="1"/>
    <col min="11" max="11" width="19.42578125" bestFit="1" customWidth="1"/>
    <col min="12" max="12" width="9.7109375" bestFit="1" customWidth="1"/>
    <col min="13" max="13" width="6" style="123" bestFit="1" customWidth="1"/>
    <col min="14" max="14" width="19.42578125" bestFit="1" customWidth="1"/>
    <col min="15" max="15" width="9.7109375" bestFit="1" customWidth="1"/>
    <col min="16" max="16" width="6" style="123" bestFit="1" customWidth="1"/>
    <col min="17" max="17" width="19.42578125" bestFit="1" customWidth="1"/>
    <col min="18" max="18" width="9.7109375" bestFit="1" customWidth="1"/>
    <col min="19" max="19" width="6" style="123" bestFit="1" customWidth="1"/>
    <col min="20" max="20" width="19.42578125" bestFit="1" customWidth="1"/>
    <col min="21" max="21" width="9.7109375" bestFit="1" customWidth="1"/>
    <col min="22" max="22" width="6" style="123" bestFit="1" customWidth="1"/>
    <col min="23" max="23" width="19.42578125" bestFit="1" customWidth="1"/>
    <col min="24" max="24" width="9.7109375" bestFit="1" customWidth="1"/>
    <col min="25" max="25" width="6" style="123" bestFit="1" customWidth="1"/>
  </cols>
  <sheetData>
    <row r="1" spans="2:25">
      <c r="B1" s="141" t="s">
        <v>123</v>
      </c>
      <c r="C1" s="142" t="s">
        <v>108</v>
      </c>
      <c r="D1" s="143"/>
      <c r="E1" s="141" t="s">
        <v>205</v>
      </c>
      <c r="F1" s="152" t="s">
        <v>101</v>
      </c>
      <c r="G1" s="143"/>
      <c r="H1" s="141" t="s">
        <v>220</v>
      </c>
      <c r="I1" s="152" t="s">
        <v>221</v>
      </c>
      <c r="J1" s="162"/>
      <c r="K1" s="141" t="s">
        <v>233</v>
      </c>
      <c r="L1" s="152" t="s">
        <v>221</v>
      </c>
      <c r="M1" s="162"/>
      <c r="N1" s="141" t="s">
        <v>261</v>
      </c>
      <c r="O1" s="152" t="s">
        <v>16</v>
      </c>
      <c r="P1" s="156"/>
      <c r="Q1" s="141" t="s">
        <v>266</v>
      </c>
      <c r="R1" s="152" t="s">
        <v>13</v>
      </c>
      <c r="S1" s="156"/>
      <c r="T1" s="141" t="s">
        <v>275</v>
      </c>
      <c r="U1" s="152" t="s">
        <v>126</v>
      </c>
      <c r="V1" s="156"/>
      <c r="W1" s="141" t="s">
        <v>281</v>
      </c>
      <c r="X1" s="152" t="s">
        <v>282</v>
      </c>
      <c r="Y1" s="156"/>
    </row>
    <row r="2" spans="2:25">
      <c r="B2" s="144"/>
      <c r="C2" s="1"/>
      <c r="D2" s="145"/>
      <c r="E2" s="144"/>
      <c r="F2" s="1"/>
      <c r="G2" s="145"/>
      <c r="H2" s="144"/>
      <c r="I2" s="1"/>
      <c r="J2" s="163"/>
      <c r="K2" s="144"/>
      <c r="L2" s="1"/>
      <c r="M2" s="163"/>
      <c r="N2" s="144"/>
      <c r="O2" s="1"/>
      <c r="P2" s="157"/>
      <c r="Q2" s="144"/>
      <c r="R2" s="1"/>
      <c r="S2" s="157"/>
      <c r="T2" s="144"/>
      <c r="U2" s="1"/>
      <c r="V2" s="157"/>
      <c r="W2" s="144"/>
      <c r="X2" s="220" t="s">
        <v>283</v>
      </c>
      <c r="Y2" s="157"/>
    </row>
    <row r="3" spans="2:25">
      <c r="B3" s="146" t="s">
        <v>128</v>
      </c>
      <c r="C3" s="52">
        <v>92</v>
      </c>
      <c r="D3" s="145"/>
      <c r="E3" s="146" t="s">
        <v>128</v>
      </c>
      <c r="F3" s="52">
        <v>57.5</v>
      </c>
      <c r="G3" s="145"/>
      <c r="H3" s="148" t="s">
        <v>90</v>
      </c>
      <c r="I3" s="33">
        <v>168</v>
      </c>
      <c r="J3" s="163"/>
      <c r="K3" s="148" t="s">
        <v>90</v>
      </c>
      <c r="L3" s="61">
        <v>84</v>
      </c>
      <c r="M3" s="201"/>
      <c r="N3" s="146" t="s">
        <v>128</v>
      </c>
      <c r="O3" s="52">
        <v>96</v>
      </c>
      <c r="P3" s="165"/>
      <c r="Q3" s="64" t="s">
        <v>128</v>
      </c>
      <c r="R3" s="52">
        <v>96</v>
      </c>
      <c r="S3" s="165"/>
      <c r="T3" s="64" t="s">
        <v>83</v>
      </c>
      <c r="U3" s="33">
        <v>200</v>
      </c>
      <c r="V3" s="165"/>
      <c r="W3" s="65" t="s">
        <v>90</v>
      </c>
      <c r="X3" s="33">
        <v>150</v>
      </c>
      <c r="Y3" s="165"/>
    </row>
    <row r="4" spans="2:25">
      <c r="B4" s="146" t="s">
        <v>128</v>
      </c>
      <c r="C4" s="52">
        <v>84</v>
      </c>
      <c r="D4" s="147">
        <f>SUM(C3:C4)</f>
        <v>176</v>
      </c>
      <c r="E4" s="146" t="s">
        <v>128</v>
      </c>
      <c r="F4" s="52">
        <v>35</v>
      </c>
      <c r="G4" s="145">
        <f>SUM(F3:F4)</f>
        <v>92.5</v>
      </c>
      <c r="H4" s="148" t="s">
        <v>90</v>
      </c>
      <c r="I4" s="33">
        <v>60</v>
      </c>
      <c r="J4" s="163">
        <f>SUM(I3:I4)</f>
        <v>228</v>
      </c>
      <c r="K4" s="148" t="s">
        <v>90</v>
      </c>
      <c r="L4" s="33">
        <v>168</v>
      </c>
      <c r="M4" s="201"/>
      <c r="N4" s="146" t="s">
        <v>128</v>
      </c>
      <c r="O4" s="52">
        <v>96</v>
      </c>
      <c r="P4" s="165">
        <f>SUM(O3:O4)</f>
        <v>192</v>
      </c>
      <c r="Q4" s="64" t="s">
        <v>128</v>
      </c>
      <c r="R4" s="52">
        <v>71</v>
      </c>
      <c r="S4" s="165">
        <f>SUM(R3:R4)</f>
        <v>167</v>
      </c>
      <c r="T4" s="64" t="s">
        <v>83</v>
      </c>
      <c r="U4" s="33">
        <v>134</v>
      </c>
      <c r="V4" s="165">
        <f>SUM(U3:U4)</f>
        <v>334</v>
      </c>
      <c r="W4" s="65" t="s">
        <v>90</v>
      </c>
      <c r="X4" s="33">
        <v>115</v>
      </c>
      <c r="Y4" s="165"/>
    </row>
    <row r="5" spans="2:25">
      <c r="B5" s="146" t="s">
        <v>83</v>
      </c>
      <c r="C5" s="33">
        <v>100</v>
      </c>
      <c r="D5" s="147"/>
      <c r="E5" s="146" t="s">
        <v>83</v>
      </c>
      <c r="F5" s="115">
        <v>184</v>
      </c>
      <c r="G5" s="145">
        <v>184</v>
      </c>
      <c r="H5" s="146" t="s">
        <v>44</v>
      </c>
      <c r="I5" s="33">
        <v>90</v>
      </c>
      <c r="J5" s="163">
        <v>90</v>
      </c>
      <c r="K5" s="148" t="s">
        <v>90</v>
      </c>
      <c r="L5" s="33">
        <v>65</v>
      </c>
      <c r="M5" s="201">
        <f>SUM(L3:L5)</f>
        <v>317</v>
      </c>
      <c r="N5" s="146" t="s">
        <v>83</v>
      </c>
      <c r="O5" s="33">
        <v>120</v>
      </c>
      <c r="P5" s="165"/>
      <c r="Q5" s="64" t="s">
        <v>83</v>
      </c>
      <c r="R5" s="33">
        <v>184</v>
      </c>
      <c r="S5" s="165"/>
      <c r="T5" s="65" t="s">
        <v>90</v>
      </c>
      <c r="U5" s="33">
        <v>95</v>
      </c>
      <c r="V5" s="165"/>
      <c r="W5" s="65" t="s">
        <v>90</v>
      </c>
      <c r="X5" s="33">
        <v>90</v>
      </c>
      <c r="Y5" s="165"/>
    </row>
    <row r="6" spans="2:25">
      <c r="B6" s="146" t="s">
        <v>83</v>
      </c>
      <c r="C6" s="33">
        <v>100</v>
      </c>
      <c r="D6" s="147">
        <v>200</v>
      </c>
      <c r="E6" s="148" t="s">
        <v>90</v>
      </c>
      <c r="F6" s="115">
        <v>184</v>
      </c>
      <c r="G6" s="145">
        <v>184</v>
      </c>
      <c r="H6" s="148" t="s">
        <v>56</v>
      </c>
      <c r="I6" s="33">
        <v>200</v>
      </c>
      <c r="J6" s="163"/>
      <c r="K6" s="146" t="s">
        <v>44</v>
      </c>
      <c r="L6" s="33">
        <v>134</v>
      </c>
      <c r="M6" s="201">
        <v>134</v>
      </c>
      <c r="N6" s="146" t="s">
        <v>83</v>
      </c>
      <c r="O6" s="33">
        <v>200</v>
      </c>
      <c r="P6" s="165">
        <f>SUM(O5:O6)</f>
        <v>320</v>
      </c>
      <c r="Q6" s="64" t="s">
        <v>83</v>
      </c>
      <c r="R6" s="33">
        <v>105</v>
      </c>
      <c r="S6" s="165">
        <f>SUM(R5:R6)</f>
        <v>289</v>
      </c>
      <c r="T6" s="65" t="s">
        <v>90</v>
      </c>
      <c r="U6" s="52">
        <v>84</v>
      </c>
      <c r="V6" s="165"/>
      <c r="W6" s="65" t="s">
        <v>90</v>
      </c>
      <c r="X6" s="33">
        <v>150</v>
      </c>
      <c r="Y6" s="165"/>
    </row>
    <row r="7" spans="2:25">
      <c r="B7" s="148" t="s">
        <v>90</v>
      </c>
      <c r="C7" s="33">
        <v>30</v>
      </c>
      <c r="D7" s="147"/>
      <c r="E7" s="146" t="s">
        <v>44</v>
      </c>
      <c r="F7" s="52">
        <v>50</v>
      </c>
      <c r="G7" s="145"/>
      <c r="H7" s="148" t="s">
        <v>56</v>
      </c>
      <c r="I7" s="33">
        <v>176</v>
      </c>
      <c r="J7" s="163"/>
      <c r="K7" s="148" t="s">
        <v>56</v>
      </c>
      <c r="L7" s="33">
        <v>184</v>
      </c>
      <c r="M7" s="201">
        <v>184</v>
      </c>
      <c r="N7" s="148" t="s">
        <v>90</v>
      </c>
      <c r="O7" s="33">
        <v>168</v>
      </c>
      <c r="P7" s="165"/>
      <c r="Q7" s="65" t="s">
        <v>90</v>
      </c>
      <c r="R7" s="33">
        <v>60</v>
      </c>
      <c r="S7" s="165"/>
      <c r="T7" s="65" t="s">
        <v>90</v>
      </c>
      <c r="U7" s="115">
        <v>184</v>
      </c>
      <c r="V7" s="165">
        <f>SUM(U5:U7)</f>
        <v>363</v>
      </c>
      <c r="W7" s="65" t="s">
        <v>90</v>
      </c>
      <c r="X7" s="33">
        <v>110</v>
      </c>
      <c r="Y7" s="165"/>
    </row>
    <row r="8" spans="2:25">
      <c r="B8" s="148" t="s">
        <v>90</v>
      </c>
      <c r="C8" s="33">
        <v>70</v>
      </c>
      <c r="D8" s="147"/>
      <c r="E8" s="146" t="s">
        <v>44</v>
      </c>
      <c r="F8" s="33">
        <v>90</v>
      </c>
      <c r="G8" s="145">
        <f>SUM(F7:F8)</f>
        <v>140</v>
      </c>
      <c r="H8" s="148" t="s">
        <v>56</v>
      </c>
      <c r="I8" s="33">
        <v>150</v>
      </c>
      <c r="J8" s="163">
        <f>SUM(I6:I8)</f>
        <v>526</v>
      </c>
      <c r="K8" s="148" t="s">
        <v>42</v>
      </c>
      <c r="L8" s="33">
        <v>80</v>
      </c>
      <c r="M8" s="201">
        <v>80</v>
      </c>
      <c r="N8" s="148" t="s">
        <v>90</v>
      </c>
      <c r="O8" s="229">
        <v>92</v>
      </c>
      <c r="P8" s="123">
        <f>SUM(O7:O8)</f>
        <v>260</v>
      </c>
      <c r="Q8" s="65" t="s">
        <v>90</v>
      </c>
      <c r="R8" s="33">
        <v>120</v>
      </c>
      <c r="S8" s="165"/>
      <c r="T8" s="64" t="s">
        <v>44</v>
      </c>
      <c r="U8" s="33">
        <v>134</v>
      </c>
      <c r="V8" s="165">
        <v>134</v>
      </c>
      <c r="W8" s="65" t="s">
        <v>90</v>
      </c>
      <c r="X8" s="33">
        <v>168</v>
      </c>
      <c r="Y8" s="165"/>
    </row>
    <row r="9" spans="2:25">
      <c r="B9" s="148" t="s">
        <v>90</v>
      </c>
      <c r="C9" s="33">
        <v>115</v>
      </c>
      <c r="D9" s="147"/>
      <c r="E9" s="148" t="s">
        <v>61</v>
      </c>
      <c r="F9" s="33">
        <v>134</v>
      </c>
      <c r="G9" s="145"/>
      <c r="H9" s="146" t="s">
        <v>40</v>
      </c>
      <c r="I9" s="115">
        <v>150</v>
      </c>
      <c r="J9" s="163">
        <v>150</v>
      </c>
      <c r="K9" s="146"/>
      <c r="L9" s="61"/>
      <c r="M9" s="201"/>
      <c r="N9" s="146" t="s">
        <v>44</v>
      </c>
      <c r="O9" s="33">
        <v>100</v>
      </c>
      <c r="P9" s="165"/>
      <c r="Q9" s="65" t="s">
        <v>90</v>
      </c>
      <c r="R9" s="33">
        <v>80</v>
      </c>
      <c r="S9" s="165"/>
      <c r="T9" s="65" t="s">
        <v>61</v>
      </c>
      <c r="U9" s="33">
        <v>134</v>
      </c>
      <c r="V9" s="165">
        <v>134</v>
      </c>
      <c r="W9" s="65" t="s">
        <v>90</v>
      </c>
      <c r="X9" s="33">
        <v>92</v>
      </c>
      <c r="Y9" s="165">
        <f>SUM(X3:X9)</f>
        <v>875</v>
      </c>
    </row>
    <row r="10" spans="2:25">
      <c r="B10" s="148" t="s">
        <v>90</v>
      </c>
      <c r="C10" s="33">
        <v>80</v>
      </c>
      <c r="D10" s="147">
        <f>SUM(C7:C10)</f>
        <v>295</v>
      </c>
      <c r="E10" s="148" t="s">
        <v>61</v>
      </c>
      <c r="F10" s="33">
        <v>90</v>
      </c>
      <c r="G10" s="145">
        <f>SUM(F9:F10)</f>
        <v>224</v>
      </c>
      <c r="H10" s="146" t="s">
        <v>45</v>
      </c>
      <c r="I10" s="33">
        <v>200</v>
      </c>
      <c r="J10" s="163">
        <v>200</v>
      </c>
      <c r="K10" s="146" t="s">
        <v>40</v>
      </c>
      <c r="L10" s="33">
        <v>200</v>
      </c>
      <c r="M10" s="201"/>
      <c r="N10" s="146" t="s">
        <v>44</v>
      </c>
      <c r="O10" s="33">
        <v>105</v>
      </c>
      <c r="P10" s="165"/>
      <c r="Q10" s="65" t="s">
        <v>90</v>
      </c>
      <c r="R10" s="115">
        <v>184</v>
      </c>
      <c r="S10" s="165">
        <f>SUM(R7:R10)</f>
        <v>444</v>
      </c>
      <c r="T10" s="65" t="s">
        <v>144</v>
      </c>
      <c r="U10" s="33">
        <v>60</v>
      </c>
      <c r="V10" s="165"/>
      <c r="W10" s="65" t="s">
        <v>61</v>
      </c>
      <c r="X10" s="33">
        <v>168</v>
      </c>
      <c r="Y10" s="165">
        <v>168</v>
      </c>
    </row>
    <row r="11" spans="2:25">
      <c r="B11" s="146" t="s">
        <v>44</v>
      </c>
      <c r="C11" s="33">
        <v>80</v>
      </c>
      <c r="D11" s="147">
        <v>80</v>
      </c>
      <c r="E11" s="148" t="s">
        <v>84</v>
      </c>
      <c r="F11" s="52">
        <v>71</v>
      </c>
      <c r="G11" s="145">
        <v>71</v>
      </c>
      <c r="H11" s="146" t="s">
        <v>57</v>
      </c>
      <c r="I11" s="33">
        <v>100</v>
      </c>
      <c r="J11" s="163">
        <v>100</v>
      </c>
      <c r="K11" s="146" t="s">
        <v>40</v>
      </c>
      <c r="L11" s="33">
        <v>150</v>
      </c>
      <c r="M11" s="201">
        <f>SUM(L9:L11)</f>
        <v>350</v>
      </c>
      <c r="N11" s="146" t="s">
        <v>44</v>
      </c>
      <c r="O11" s="33">
        <v>90</v>
      </c>
      <c r="P11" s="165">
        <f>SUM(O9:O11)</f>
        <v>295</v>
      </c>
      <c r="Q11" s="64" t="s">
        <v>44</v>
      </c>
      <c r="R11" s="33">
        <v>75</v>
      </c>
      <c r="S11" s="165"/>
      <c r="T11" s="65" t="s">
        <v>144</v>
      </c>
      <c r="U11" s="33">
        <v>150</v>
      </c>
      <c r="V11" s="165"/>
      <c r="W11" s="65" t="s">
        <v>144</v>
      </c>
      <c r="X11" s="33">
        <v>120</v>
      </c>
      <c r="Y11" s="165"/>
    </row>
    <row r="12" spans="2:25">
      <c r="B12" s="148" t="s">
        <v>61</v>
      </c>
      <c r="C12" s="33">
        <v>168</v>
      </c>
      <c r="D12" s="147"/>
      <c r="E12" s="148" t="s">
        <v>60</v>
      </c>
      <c r="F12" s="33">
        <v>184</v>
      </c>
      <c r="G12" s="145">
        <v>184</v>
      </c>
      <c r="H12" s="146" t="s">
        <v>68</v>
      </c>
      <c r="I12" s="33">
        <v>176</v>
      </c>
      <c r="J12" s="163"/>
      <c r="K12" s="146" t="s">
        <v>45</v>
      </c>
      <c r="L12" s="33">
        <v>200</v>
      </c>
      <c r="M12" s="201">
        <v>200</v>
      </c>
      <c r="N12" s="148" t="s">
        <v>144</v>
      </c>
      <c r="O12" s="33">
        <v>60</v>
      </c>
      <c r="P12" s="165">
        <v>60</v>
      </c>
      <c r="Q12" s="64" t="s">
        <v>44</v>
      </c>
      <c r="R12" s="33">
        <v>200</v>
      </c>
      <c r="S12" s="165">
        <f>SUM(R11:R12)</f>
        <v>275</v>
      </c>
      <c r="T12" s="65" t="s">
        <v>144</v>
      </c>
      <c r="U12" s="33">
        <v>120</v>
      </c>
      <c r="V12" s="165">
        <f>SUM(U10:U12)</f>
        <v>330</v>
      </c>
      <c r="W12" s="65" t="s">
        <v>144</v>
      </c>
      <c r="X12" s="33">
        <v>100</v>
      </c>
      <c r="Y12" s="165"/>
    </row>
    <row r="13" spans="2:25">
      <c r="B13" s="148" t="s">
        <v>61</v>
      </c>
      <c r="C13" s="33">
        <v>142</v>
      </c>
      <c r="D13" s="147">
        <f>SUM(C12:C13)</f>
        <v>310</v>
      </c>
      <c r="E13" s="146" t="s">
        <v>54</v>
      </c>
      <c r="F13" s="52">
        <v>71</v>
      </c>
      <c r="G13" s="145"/>
      <c r="H13" s="146" t="s">
        <v>68</v>
      </c>
      <c r="I13" s="33">
        <v>120</v>
      </c>
      <c r="J13" s="163">
        <f>SUM(I12:I13)</f>
        <v>296</v>
      </c>
      <c r="K13" s="146" t="s">
        <v>57</v>
      </c>
      <c r="L13" s="33">
        <v>150</v>
      </c>
      <c r="M13" s="201">
        <v>150</v>
      </c>
      <c r="N13" s="148" t="s">
        <v>84</v>
      </c>
      <c r="O13" s="33">
        <v>110</v>
      </c>
      <c r="P13" s="165">
        <v>110</v>
      </c>
      <c r="Q13" s="65" t="s">
        <v>61</v>
      </c>
      <c r="R13" s="33">
        <v>127</v>
      </c>
      <c r="S13" s="165">
        <v>127</v>
      </c>
      <c r="T13" s="65" t="s">
        <v>56</v>
      </c>
      <c r="U13" s="33">
        <v>150</v>
      </c>
      <c r="V13" s="165"/>
      <c r="W13" s="65" t="s">
        <v>144</v>
      </c>
      <c r="X13" s="33">
        <v>134</v>
      </c>
      <c r="Y13" s="165"/>
    </row>
    <row r="14" spans="2:25">
      <c r="B14" s="148" t="s">
        <v>144</v>
      </c>
      <c r="C14" s="33">
        <v>40</v>
      </c>
      <c r="D14" s="147"/>
      <c r="E14" s="146" t="s">
        <v>54</v>
      </c>
      <c r="F14" s="33">
        <v>110</v>
      </c>
      <c r="G14" s="145">
        <f>SUM(F13:F14)</f>
        <v>181</v>
      </c>
      <c r="H14" s="148" t="s">
        <v>69</v>
      </c>
      <c r="I14" s="33">
        <v>110</v>
      </c>
      <c r="J14" s="163">
        <v>110</v>
      </c>
      <c r="K14" s="148" t="s">
        <v>41</v>
      </c>
      <c r="L14" s="61">
        <v>100</v>
      </c>
      <c r="M14" s="201">
        <v>100</v>
      </c>
      <c r="N14" s="146" t="s">
        <v>54</v>
      </c>
      <c r="O14" s="33">
        <v>159</v>
      </c>
      <c r="P14" s="165"/>
      <c r="Q14" s="65" t="s">
        <v>144</v>
      </c>
      <c r="R14" s="33">
        <v>167</v>
      </c>
      <c r="S14" s="165"/>
      <c r="T14" s="65" t="s">
        <v>56</v>
      </c>
      <c r="U14" s="33">
        <v>95</v>
      </c>
      <c r="V14" s="165"/>
      <c r="W14" s="65" t="s">
        <v>144</v>
      </c>
      <c r="X14" s="33">
        <v>120</v>
      </c>
      <c r="Y14" s="165">
        <f>SUM(X11:X14)</f>
        <v>474</v>
      </c>
    </row>
    <row r="15" spans="2:25">
      <c r="B15" s="148" t="s">
        <v>144</v>
      </c>
      <c r="C15" s="33">
        <v>115</v>
      </c>
      <c r="D15" s="147"/>
      <c r="E15" s="148" t="s">
        <v>56</v>
      </c>
      <c r="F15" s="115">
        <v>200</v>
      </c>
      <c r="G15" s="145"/>
      <c r="H15" s="146" t="s">
        <v>89</v>
      </c>
      <c r="I15" s="33">
        <v>80</v>
      </c>
      <c r="J15" s="163">
        <v>80</v>
      </c>
      <c r="K15" s="148" t="s">
        <v>69</v>
      </c>
      <c r="L15" s="33">
        <v>100</v>
      </c>
      <c r="M15" s="201">
        <v>100</v>
      </c>
      <c r="N15" s="146" t="s">
        <v>54</v>
      </c>
      <c r="O15" s="33">
        <v>70</v>
      </c>
      <c r="P15" s="165"/>
      <c r="Q15" s="65" t="s">
        <v>144</v>
      </c>
      <c r="R15" s="33">
        <v>90</v>
      </c>
      <c r="S15" s="165">
        <f>SUM(R14:R15)</f>
        <v>257</v>
      </c>
      <c r="T15" s="65" t="s">
        <v>56</v>
      </c>
      <c r="U15" s="33">
        <v>184</v>
      </c>
      <c r="V15" s="165"/>
      <c r="W15" s="65" t="s">
        <v>196</v>
      </c>
      <c r="X15" s="33">
        <v>84</v>
      </c>
      <c r="Y15" s="165">
        <v>84</v>
      </c>
    </row>
    <row r="16" spans="2:25">
      <c r="B16" s="148" t="s">
        <v>144</v>
      </c>
      <c r="C16" s="33">
        <v>70</v>
      </c>
      <c r="D16" s="147"/>
      <c r="E16" s="148" t="s">
        <v>56</v>
      </c>
      <c r="F16" s="52">
        <v>100</v>
      </c>
      <c r="G16" s="145"/>
      <c r="H16" s="146" t="s">
        <v>185</v>
      </c>
      <c r="I16" s="33">
        <v>134</v>
      </c>
      <c r="J16" s="163"/>
      <c r="K16" s="146" t="s">
        <v>89</v>
      </c>
      <c r="L16" s="33">
        <v>65</v>
      </c>
      <c r="M16" s="201">
        <v>65</v>
      </c>
      <c r="N16" s="146" t="s">
        <v>54</v>
      </c>
      <c r="O16" s="33">
        <v>45</v>
      </c>
      <c r="P16" s="165"/>
      <c r="Q16" s="65" t="s">
        <v>196</v>
      </c>
      <c r="R16" s="52">
        <v>84</v>
      </c>
      <c r="S16" s="165">
        <v>84</v>
      </c>
      <c r="T16" s="65" t="s">
        <v>56</v>
      </c>
      <c r="U16" s="33">
        <v>110</v>
      </c>
      <c r="V16" s="165">
        <f>SUM(U13:U16)</f>
        <v>539</v>
      </c>
      <c r="W16" s="65" t="s">
        <v>84</v>
      </c>
      <c r="X16" s="52">
        <v>92</v>
      </c>
      <c r="Y16" s="165">
        <v>92</v>
      </c>
    </row>
    <row r="17" spans="2:25">
      <c r="B17" s="148" t="s">
        <v>144</v>
      </c>
      <c r="C17" s="52">
        <v>50</v>
      </c>
      <c r="D17" s="147">
        <f>SUM(C14:C17)</f>
        <v>275</v>
      </c>
      <c r="E17" s="148" t="s">
        <v>56</v>
      </c>
      <c r="F17" s="52">
        <v>84</v>
      </c>
      <c r="G17" s="145"/>
      <c r="H17" s="146" t="s">
        <v>185</v>
      </c>
      <c r="I17" s="33">
        <v>40</v>
      </c>
      <c r="J17" s="163"/>
      <c r="K17" s="146" t="s">
        <v>185</v>
      </c>
      <c r="L17" s="33">
        <v>168</v>
      </c>
      <c r="M17" s="201"/>
      <c r="N17" s="146" t="s">
        <v>54</v>
      </c>
      <c r="O17" s="33">
        <v>19</v>
      </c>
      <c r="P17" s="165">
        <f>SUM(O14:O17)</f>
        <v>293</v>
      </c>
      <c r="Q17" s="65" t="s">
        <v>84</v>
      </c>
      <c r="R17" s="33">
        <v>200</v>
      </c>
      <c r="S17" s="165">
        <v>200</v>
      </c>
      <c r="T17" s="65" t="s">
        <v>42</v>
      </c>
      <c r="U17" s="33">
        <v>75</v>
      </c>
      <c r="V17" s="165"/>
      <c r="W17" s="65" t="s">
        <v>60</v>
      </c>
      <c r="X17" s="33">
        <v>200</v>
      </c>
      <c r="Y17" s="165">
        <v>200</v>
      </c>
    </row>
    <row r="18" spans="2:25">
      <c r="B18" s="148" t="s">
        <v>84</v>
      </c>
      <c r="C18" s="33">
        <v>90</v>
      </c>
      <c r="D18" s="147">
        <v>90</v>
      </c>
      <c r="E18" s="148" t="s">
        <v>56</v>
      </c>
      <c r="F18" s="33">
        <v>150</v>
      </c>
      <c r="G18" s="145"/>
      <c r="H18" s="146" t="s">
        <v>185</v>
      </c>
      <c r="I18" s="33">
        <v>30</v>
      </c>
      <c r="J18" s="163">
        <f>SUM(I16:I18)</f>
        <v>204</v>
      </c>
      <c r="K18" s="146" t="s">
        <v>185</v>
      </c>
      <c r="L18" s="33">
        <v>40</v>
      </c>
      <c r="M18" s="201"/>
      <c r="N18" s="148" t="s">
        <v>56</v>
      </c>
      <c r="O18" s="33">
        <v>200</v>
      </c>
      <c r="P18" s="165"/>
      <c r="Q18" s="65" t="s">
        <v>60</v>
      </c>
      <c r="R18" s="33">
        <v>159</v>
      </c>
      <c r="S18" s="165">
        <v>159</v>
      </c>
      <c r="T18" s="65" t="s">
        <v>42</v>
      </c>
      <c r="U18" s="33">
        <v>80</v>
      </c>
      <c r="V18" s="165"/>
      <c r="W18" s="65" t="s">
        <v>56</v>
      </c>
      <c r="X18" s="33">
        <v>110</v>
      </c>
      <c r="Y18" s="165"/>
    </row>
    <row r="19" spans="2:25">
      <c r="B19" s="148" t="s">
        <v>60</v>
      </c>
      <c r="C19" s="33">
        <v>184</v>
      </c>
      <c r="D19" s="147">
        <v>184</v>
      </c>
      <c r="E19" s="148" t="s">
        <v>56</v>
      </c>
      <c r="F19" s="33">
        <v>134</v>
      </c>
      <c r="G19" s="145"/>
      <c r="H19" s="148" t="s">
        <v>62</v>
      </c>
      <c r="I19" s="33">
        <v>70</v>
      </c>
      <c r="J19" s="163">
        <v>70</v>
      </c>
      <c r="K19" s="146" t="s">
        <v>185</v>
      </c>
      <c r="L19" s="33">
        <v>30</v>
      </c>
      <c r="M19" s="201">
        <f>SUM(L17:L19)</f>
        <v>238</v>
      </c>
      <c r="N19" s="148" t="s">
        <v>56</v>
      </c>
      <c r="O19" s="33">
        <v>134</v>
      </c>
      <c r="P19" s="165"/>
      <c r="Q19" s="64" t="s">
        <v>54</v>
      </c>
      <c r="R19" s="33">
        <v>50</v>
      </c>
      <c r="S19" s="165"/>
      <c r="T19" s="65" t="s">
        <v>42</v>
      </c>
      <c r="U19" s="52">
        <v>75</v>
      </c>
      <c r="V19" s="165">
        <f>SUM(U17:U19)</f>
        <v>230</v>
      </c>
      <c r="W19" s="65" t="s">
        <v>56</v>
      </c>
      <c r="X19" s="33">
        <v>100</v>
      </c>
      <c r="Y19" s="165"/>
    </row>
    <row r="20" spans="2:25">
      <c r="B20" s="146" t="s">
        <v>54</v>
      </c>
      <c r="C20" s="33">
        <v>6</v>
      </c>
      <c r="D20" s="147">
        <v>6</v>
      </c>
      <c r="E20" s="148" t="s">
        <v>56</v>
      </c>
      <c r="F20" s="33">
        <v>70</v>
      </c>
      <c r="G20" s="145">
        <f>SUM(F15:F20)</f>
        <v>738</v>
      </c>
      <c r="H20" s="148" t="s">
        <v>141</v>
      </c>
      <c r="I20" s="33">
        <v>184</v>
      </c>
      <c r="J20" s="163">
        <v>184</v>
      </c>
      <c r="K20" s="148" t="s">
        <v>62</v>
      </c>
      <c r="L20" s="33">
        <v>90</v>
      </c>
      <c r="M20" s="201">
        <v>90</v>
      </c>
      <c r="N20" s="148" t="s">
        <v>56</v>
      </c>
      <c r="O20" s="33">
        <v>30</v>
      </c>
      <c r="P20" s="165"/>
      <c r="Q20" s="64" t="s">
        <v>54</v>
      </c>
      <c r="R20" s="33">
        <v>18</v>
      </c>
      <c r="S20" s="165"/>
      <c r="T20" s="64" t="s">
        <v>40</v>
      </c>
      <c r="U20" s="33">
        <v>120</v>
      </c>
      <c r="V20" s="165"/>
      <c r="W20" s="65" t="s">
        <v>56</v>
      </c>
      <c r="X20" s="33">
        <v>200</v>
      </c>
      <c r="Y20" s="165"/>
    </row>
    <row r="21" spans="2:25">
      <c r="B21" s="148" t="s">
        <v>56</v>
      </c>
      <c r="C21" s="33">
        <v>120</v>
      </c>
      <c r="D21" s="147"/>
      <c r="E21" s="148" t="s">
        <v>42</v>
      </c>
      <c r="F21" s="52">
        <v>45</v>
      </c>
      <c r="G21" s="145"/>
      <c r="H21" s="146" t="s">
        <v>190</v>
      </c>
      <c r="I21" s="33">
        <v>50</v>
      </c>
      <c r="J21" s="157">
        <v>50</v>
      </c>
      <c r="K21" s="148" t="s">
        <v>141</v>
      </c>
      <c r="L21" s="33">
        <v>184</v>
      </c>
      <c r="M21" s="201">
        <v>184</v>
      </c>
      <c r="N21" s="148" t="s">
        <v>56</v>
      </c>
      <c r="O21" s="33">
        <v>168</v>
      </c>
      <c r="P21" s="165"/>
      <c r="Q21" s="64" t="s">
        <v>54</v>
      </c>
      <c r="R21" s="52">
        <v>96</v>
      </c>
      <c r="S21" s="165">
        <f>SUM(R19:R21)</f>
        <v>164</v>
      </c>
      <c r="T21" s="64" t="s">
        <v>40</v>
      </c>
      <c r="U21" s="33">
        <v>200</v>
      </c>
      <c r="V21" s="165">
        <f>SUM(U20:U21)</f>
        <v>320</v>
      </c>
      <c r="W21" s="65" t="s">
        <v>56</v>
      </c>
      <c r="X21" s="33">
        <v>184</v>
      </c>
      <c r="Y21" s="165"/>
    </row>
    <row r="22" spans="2:25" ht="15.75" thickBot="1">
      <c r="B22" s="148" t="s">
        <v>56</v>
      </c>
      <c r="C22" s="33">
        <v>16</v>
      </c>
      <c r="D22" s="147"/>
      <c r="E22" s="148" t="s">
        <v>42</v>
      </c>
      <c r="F22" s="33">
        <v>60</v>
      </c>
      <c r="G22" s="145">
        <f>SUM(F21:F22)</f>
        <v>105</v>
      </c>
      <c r="H22" s="149" t="s">
        <v>218</v>
      </c>
      <c r="I22" s="214">
        <v>100</v>
      </c>
      <c r="J22" s="213">
        <v>100</v>
      </c>
      <c r="K22" s="146" t="s">
        <v>190</v>
      </c>
      <c r="L22" s="33">
        <v>120</v>
      </c>
      <c r="M22" s="163"/>
      <c r="N22" s="148" t="s">
        <v>56</v>
      </c>
      <c r="O22" s="33">
        <v>105</v>
      </c>
      <c r="P22" s="165">
        <f>SUM(O18:O22)</f>
        <v>637</v>
      </c>
      <c r="Q22" s="65" t="s">
        <v>56</v>
      </c>
      <c r="R22" s="33">
        <v>35</v>
      </c>
      <c r="S22" s="165"/>
      <c r="T22" s="64" t="s">
        <v>45</v>
      </c>
      <c r="U22" s="33">
        <v>150</v>
      </c>
      <c r="V22" s="165">
        <v>150</v>
      </c>
      <c r="W22" s="65" t="s">
        <v>56</v>
      </c>
      <c r="X22" s="33">
        <v>184</v>
      </c>
      <c r="Y22" s="165"/>
    </row>
    <row r="23" spans="2:25">
      <c r="B23" s="148" t="s">
        <v>56</v>
      </c>
      <c r="C23" s="33">
        <v>12</v>
      </c>
      <c r="D23" s="147"/>
      <c r="E23" s="146" t="s">
        <v>40</v>
      </c>
      <c r="F23" s="115">
        <v>92</v>
      </c>
      <c r="G23" s="145"/>
      <c r="H23" s="130"/>
      <c r="I23" s="131"/>
      <c r="K23" s="146" t="s">
        <v>190</v>
      </c>
      <c r="L23" s="33">
        <v>110</v>
      </c>
      <c r="M23" s="163"/>
      <c r="N23" s="148" t="s">
        <v>42</v>
      </c>
      <c r="O23" s="33">
        <v>80</v>
      </c>
      <c r="P23" s="165">
        <v>80</v>
      </c>
      <c r="Q23" s="65" t="s">
        <v>56</v>
      </c>
      <c r="R23" s="33">
        <v>184</v>
      </c>
      <c r="S23" s="165"/>
      <c r="T23" s="64" t="s">
        <v>57</v>
      </c>
      <c r="U23" s="33">
        <v>75</v>
      </c>
      <c r="V23" s="165"/>
      <c r="W23" s="65" t="s">
        <v>56</v>
      </c>
      <c r="X23" s="52">
        <v>100</v>
      </c>
      <c r="Y23" s="165"/>
    </row>
    <row r="24" spans="2:25">
      <c r="B24" s="148" t="s">
        <v>56</v>
      </c>
      <c r="C24" s="33">
        <v>168</v>
      </c>
      <c r="D24" s="147"/>
      <c r="E24" s="146" t="s">
        <v>40</v>
      </c>
      <c r="F24" s="115">
        <v>200</v>
      </c>
      <c r="G24" s="145"/>
      <c r="H24" s="130"/>
      <c r="I24" s="131"/>
      <c r="K24" s="146" t="s">
        <v>190</v>
      </c>
      <c r="L24" s="33">
        <v>50</v>
      </c>
      <c r="M24" s="157">
        <f>SUM(L22:L24)</f>
        <v>280</v>
      </c>
      <c r="N24" s="146" t="s">
        <v>40</v>
      </c>
      <c r="O24" s="33">
        <v>134</v>
      </c>
      <c r="P24" s="165"/>
      <c r="Q24" s="65" t="s">
        <v>56</v>
      </c>
      <c r="R24" s="33">
        <v>120</v>
      </c>
      <c r="S24" s="165"/>
      <c r="T24" s="64" t="s">
        <v>57</v>
      </c>
      <c r="U24" s="33">
        <v>184</v>
      </c>
      <c r="V24" s="165"/>
      <c r="W24" s="65" t="s">
        <v>56</v>
      </c>
      <c r="X24" s="33">
        <v>200</v>
      </c>
      <c r="Y24" s="165">
        <f>SUM(X18:X24)</f>
        <v>1078</v>
      </c>
    </row>
    <row r="25" spans="2:25" ht="15.75" thickBot="1">
      <c r="B25" s="148" t="s">
        <v>56</v>
      </c>
      <c r="C25" s="33">
        <v>134</v>
      </c>
      <c r="D25" s="147"/>
      <c r="E25" s="146" t="s">
        <v>40</v>
      </c>
      <c r="F25" s="33">
        <v>100</v>
      </c>
      <c r="G25" s="145">
        <f>SUM(F23:F25)</f>
        <v>392</v>
      </c>
      <c r="H25" s="130"/>
      <c r="I25" s="131"/>
      <c r="K25" s="149" t="s">
        <v>218</v>
      </c>
      <c r="L25" s="214">
        <v>92</v>
      </c>
      <c r="M25" s="213">
        <v>92</v>
      </c>
      <c r="N25" s="146" t="s">
        <v>40</v>
      </c>
      <c r="O25" s="33">
        <v>184</v>
      </c>
      <c r="P25" s="165"/>
      <c r="Q25" s="65" t="s">
        <v>56</v>
      </c>
      <c r="R25" s="33">
        <v>167</v>
      </c>
      <c r="S25" s="165"/>
      <c r="T25" s="64" t="s">
        <v>57</v>
      </c>
      <c r="U25" s="33">
        <v>110</v>
      </c>
      <c r="V25" s="165"/>
      <c r="W25" s="65" t="s">
        <v>42</v>
      </c>
      <c r="X25" s="33">
        <v>90</v>
      </c>
      <c r="Y25" s="165"/>
    </row>
    <row r="26" spans="2:25">
      <c r="B26" s="148" t="s">
        <v>56</v>
      </c>
      <c r="C26" s="33">
        <v>168</v>
      </c>
      <c r="D26" s="147"/>
      <c r="E26" s="146" t="s">
        <v>45</v>
      </c>
      <c r="F26" s="33">
        <v>120</v>
      </c>
      <c r="G26" s="145">
        <v>120</v>
      </c>
      <c r="H26" s="130"/>
      <c r="I26" s="131"/>
      <c r="K26" s="130"/>
      <c r="L26" s="131"/>
      <c r="N26" s="146" t="s">
        <v>40</v>
      </c>
      <c r="O26" s="33">
        <v>150</v>
      </c>
      <c r="P26" s="165"/>
      <c r="Q26" s="65" t="s">
        <v>56</v>
      </c>
      <c r="R26" s="33">
        <v>200</v>
      </c>
      <c r="S26" s="165">
        <f>SUM(R22:R26)</f>
        <v>706</v>
      </c>
      <c r="T26" s="64" t="s">
        <v>57</v>
      </c>
      <c r="U26" s="52">
        <v>96</v>
      </c>
      <c r="V26" s="165">
        <f>SUM(U23:U26)</f>
        <v>465</v>
      </c>
      <c r="W26" s="65" t="s">
        <v>42</v>
      </c>
      <c r="X26" s="33">
        <v>115</v>
      </c>
      <c r="Y26" s="165"/>
    </row>
    <row r="27" spans="2:25">
      <c r="B27" s="148" t="s">
        <v>56</v>
      </c>
      <c r="C27" s="33">
        <v>150</v>
      </c>
      <c r="D27" s="147"/>
      <c r="E27" s="146" t="s">
        <v>57</v>
      </c>
      <c r="F27" s="52">
        <v>92</v>
      </c>
      <c r="G27" s="145"/>
      <c r="H27" s="130"/>
      <c r="I27" s="132"/>
      <c r="K27" s="130"/>
      <c r="L27" s="132"/>
      <c r="N27" s="146" t="s">
        <v>40</v>
      </c>
      <c r="O27" s="61">
        <v>92</v>
      </c>
      <c r="P27" s="157"/>
      <c r="Q27" s="65" t="s">
        <v>42</v>
      </c>
      <c r="R27" s="33">
        <v>20</v>
      </c>
      <c r="S27" s="165">
        <v>20</v>
      </c>
      <c r="T27" s="65" t="s">
        <v>41</v>
      </c>
      <c r="U27" s="33">
        <v>168</v>
      </c>
      <c r="V27" s="165"/>
      <c r="W27" s="65" t="s">
        <v>42</v>
      </c>
      <c r="X27" s="33">
        <v>100</v>
      </c>
      <c r="Y27" s="165">
        <f>SUM(X25:X27)</f>
        <v>305</v>
      </c>
    </row>
    <row r="28" spans="2:25">
      <c r="B28" s="148" t="s">
        <v>56</v>
      </c>
      <c r="C28" s="52">
        <v>75</v>
      </c>
      <c r="D28" s="147"/>
      <c r="E28" s="146" t="s">
        <v>57</v>
      </c>
      <c r="F28" s="33">
        <v>80</v>
      </c>
      <c r="G28" s="145">
        <f>SUM(F27:F28)</f>
        <v>172</v>
      </c>
      <c r="H28" s="130"/>
      <c r="I28" s="131"/>
      <c r="K28" s="130"/>
      <c r="L28" s="131"/>
      <c r="N28" s="146" t="s">
        <v>40</v>
      </c>
      <c r="O28" s="33">
        <v>200</v>
      </c>
      <c r="P28" s="157"/>
      <c r="Q28" s="64" t="s">
        <v>40</v>
      </c>
      <c r="R28" s="33">
        <v>127</v>
      </c>
      <c r="S28" s="165"/>
      <c r="T28" s="65" t="s">
        <v>41</v>
      </c>
      <c r="U28" s="115">
        <v>100</v>
      </c>
      <c r="V28" s="165">
        <f>SUM(U27:U28)</f>
        <v>268</v>
      </c>
      <c r="W28" s="65" t="s">
        <v>41</v>
      </c>
      <c r="X28" s="33">
        <v>168</v>
      </c>
      <c r="Y28" s="165"/>
    </row>
    <row r="29" spans="2:25">
      <c r="B29" s="148" t="s">
        <v>56</v>
      </c>
      <c r="C29" s="33">
        <v>192</v>
      </c>
      <c r="D29" s="147">
        <f>SUM(C21:C29)</f>
        <v>1035</v>
      </c>
      <c r="E29" s="148" t="s">
        <v>41</v>
      </c>
      <c r="F29" s="115">
        <v>100</v>
      </c>
      <c r="G29" s="145">
        <v>100</v>
      </c>
      <c r="H29" s="130"/>
      <c r="I29" s="131"/>
      <c r="K29" s="130"/>
      <c r="L29" s="131"/>
      <c r="N29" s="146" t="s">
        <v>40</v>
      </c>
      <c r="O29" s="33">
        <v>120</v>
      </c>
      <c r="P29" s="157"/>
      <c r="Q29" s="64" t="s">
        <v>40</v>
      </c>
      <c r="R29" s="61">
        <v>200</v>
      </c>
      <c r="S29" s="165"/>
      <c r="T29" s="64" t="s">
        <v>68</v>
      </c>
      <c r="U29" s="33">
        <v>184</v>
      </c>
      <c r="V29" s="165"/>
      <c r="W29" s="65" t="s">
        <v>41</v>
      </c>
      <c r="X29" s="84">
        <v>100</v>
      </c>
      <c r="Y29" s="165">
        <f>SUM(X28:X29)</f>
        <v>268</v>
      </c>
    </row>
    <row r="30" spans="2:25">
      <c r="B30" s="148" t="s">
        <v>42</v>
      </c>
      <c r="C30" s="33">
        <v>18</v>
      </c>
      <c r="D30" s="147"/>
      <c r="E30" s="146" t="s">
        <v>68</v>
      </c>
      <c r="F30" s="33">
        <v>200</v>
      </c>
      <c r="G30" s="145"/>
      <c r="H30" s="130"/>
      <c r="I30" s="131"/>
      <c r="K30" s="130"/>
      <c r="L30" s="131"/>
      <c r="N30" s="146" t="s">
        <v>40</v>
      </c>
      <c r="O30" s="33">
        <v>16</v>
      </c>
      <c r="P30" s="157"/>
      <c r="Q30" s="64" t="s">
        <v>40</v>
      </c>
      <c r="R30" s="61">
        <v>200</v>
      </c>
      <c r="S30" s="165">
        <f>SUM(R28:R30)</f>
        <v>527</v>
      </c>
      <c r="T30" s="64" t="s">
        <v>68</v>
      </c>
      <c r="U30" s="33">
        <v>168</v>
      </c>
      <c r="V30" s="165">
        <f>SUM(U29:U30)</f>
        <v>352</v>
      </c>
      <c r="W30" s="65" t="s">
        <v>69</v>
      </c>
      <c r="X30" s="84">
        <v>168</v>
      </c>
      <c r="Y30" s="165"/>
    </row>
    <row r="31" spans="2:25">
      <c r="B31" s="148" t="s">
        <v>42</v>
      </c>
      <c r="C31" s="33">
        <v>60</v>
      </c>
      <c r="D31" s="147"/>
      <c r="E31" s="146" t="s">
        <v>68</v>
      </c>
      <c r="F31" s="33">
        <v>184</v>
      </c>
      <c r="G31" s="145">
        <f>SUM(F30:F31)</f>
        <v>384</v>
      </c>
      <c r="H31" s="130"/>
      <c r="I31" s="131"/>
      <c r="K31" s="130"/>
      <c r="L31" s="131"/>
      <c r="N31" s="146" t="s">
        <v>40</v>
      </c>
      <c r="O31" s="33">
        <v>14</v>
      </c>
      <c r="P31" s="157"/>
      <c r="Q31" s="64" t="s">
        <v>45</v>
      </c>
      <c r="R31" s="33">
        <v>134</v>
      </c>
      <c r="S31" s="165"/>
      <c r="T31" s="65" t="s">
        <v>69</v>
      </c>
      <c r="U31" s="33">
        <v>120</v>
      </c>
      <c r="V31" s="165"/>
      <c r="W31" s="65" t="s">
        <v>69</v>
      </c>
      <c r="X31" s="33">
        <v>150</v>
      </c>
      <c r="Y31" s="165"/>
    </row>
    <row r="32" spans="2:25">
      <c r="B32" s="148" t="s">
        <v>42</v>
      </c>
      <c r="C32" s="52">
        <v>100</v>
      </c>
      <c r="D32" s="147">
        <f>SUM(C30:C32)</f>
        <v>178</v>
      </c>
      <c r="E32" s="146" t="s">
        <v>43</v>
      </c>
      <c r="F32" s="33">
        <v>80</v>
      </c>
      <c r="G32" s="145">
        <v>80</v>
      </c>
      <c r="H32" s="130"/>
      <c r="I32" s="131"/>
      <c r="K32" s="130"/>
      <c r="L32" s="131"/>
      <c r="N32" s="146" t="s">
        <v>40</v>
      </c>
      <c r="O32" s="33">
        <v>12</v>
      </c>
      <c r="P32" s="157">
        <f>SUM(O24:O32)</f>
        <v>922</v>
      </c>
      <c r="Q32" s="64" t="s">
        <v>45</v>
      </c>
      <c r="R32" s="33">
        <v>20</v>
      </c>
      <c r="S32" s="165">
        <v>154</v>
      </c>
      <c r="T32" s="65" t="s">
        <v>69</v>
      </c>
      <c r="U32" s="33">
        <v>110</v>
      </c>
      <c r="V32" s="165"/>
      <c r="W32" s="65" t="s">
        <v>69</v>
      </c>
      <c r="X32" s="33">
        <v>200</v>
      </c>
      <c r="Y32" s="165"/>
    </row>
    <row r="33" spans="2:25">
      <c r="B33" s="146" t="s">
        <v>40</v>
      </c>
      <c r="C33" s="33">
        <v>50</v>
      </c>
      <c r="D33" s="147"/>
      <c r="E33" s="148" t="s">
        <v>69</v>
      </c>
      <c r="F33" s="52">
        <v>84</v>
      </c>
      <c r="G33" s="145"/>
      <c r="H33" s="130"/>
      <c r="I33" s="132"/>
      <c r="K33" s="130"/>
      <c r="L33" s="132"/>
      <c r="N33" s="146" t="s">
        <v>45</v>
      </c>
      <c r="O33" s="33">
        <v>19</v>
      </c>
      <c r="P33" s="157"/>
      <c r="Q33" s="64" t="s">
        <v>57</v>
      </c>
      <c r="R33" s="33">
        <v>110</v>
      </c>
      <c r="S33" s="165"/>
      <c r="T33" s="65" t="s">
        <v>69</v>
      </c>
      <c r="U33" s="52">
        <v>96</v>
      </c>
      <c r="V33" s="165"/>
      <c r="W33" s="65" t="s">
        <v>69</v>
      </c>
      <c r="X33" s="52">
        <v>100</v>
      </c>
      <c r="Y33" s="165">
        <f>SUM(X30:X33)</f>
        <v>618</v>
      </c>
    </row>
    <row r="34" spans="2:25">
      <c r="B34" s="146" t="s">
        <v>40</v>
      </c>
      <c r="C34" s="33">
        <v>10</v>
      </c>
      <c r="D34" s="147"/>
      <c r="E34" s="148" t="s">
        <v>69</v>
      </c>
      <c r="F34" s="52">
        <v>57.5</v>
      </c>
      <c r="G34" s="145"/>
      <c r="H34" s="130"/>
      <c r="I34" s="132"/>
      <c r="K34" s="130"/>
      <c r="L34" s="132"/>
      <c r="N34" s="146" t="s">
        <v>45</v>
      </c>
      <c r="O34" s="33">
        <v>70</v>
      </c>
      <c r="P34" s="157">
        <f>SUM(O33:O34)</f>
        <v>89</v>
      </c>
      <c r="Q34" s="64" t="s">
        <v>57</v>
      </c>
      <c r="R34" s="33">
        <v>95</v>
      </c>
      <c r="S34" s="165"/>
      <c r="T34" s="65" t="s">
        <v>69</v>
      </c>
      <c r="U34" s="52">
        <v>92</v>
      </c>
      <c r="V34" s="165">
        <f>SUM(U31:U34)</f>
        <v>418</v>
      </c>
      <c r="W34" s="65" t="s">
        <v>39</v>
      </c>
      <c r="X34" s="52">
        <v>100</v>
      </c>
      <c r="Y34" s="165">
        <v>100</v>
      </c>
    </row>
    <row r="35" spans="2:25">
      <c r="B35" s="146" t="s">
        <v>40</v>
      </c>
      <c r="C35" s="33">
        <v>8</v>
      </c>
      <c r="D35" s="147"/>
      <c r="E35" s="148" t="s">
        <v>69</v>
      </c>
      <c r="F35" s="33">
        <v>110</v>
      </c>
      <c r="G35" s="145"/>
      <c r="H35" s="130"/>
      <c r="I35" s="131"/>
      <c r="K35" s="130"/>
      <c r="L35" s="131"/>
      <c r="N35" s="146" t="s">
        <v>57</v>
      </c>
      <c r="O35" s="33">
        <v>90</v>
      </c>
      <c r="P35" s="157"/>
      <c r="Q35" s="64" t="s">
        <v>57</v>
      </c>
      <c r="R35" s="33">
        <v>65</v>
      </c>
      <c r="S35" s="165"/>
      <c r="T35" s="64" t="s">
        <v>89</v>
      </c>
      <c r="U35" s="33">
        <v>90</v>
      </c>
      <c r="V35" s="165">
        <v>90</v>
      </c>
      <c r="W35" s="65" t="s">
        <v>119</v>
      </c>
      <c r="X35" s="33">
        <v>134</v>
      </c>
      <c r="Y35" s="165">
        <v>134</v>
      </c>
    </row>
    <row r="36" spans="2:25">
      <c r="B36" s="146" t="s">
        <v>40</v>
      </c>
      <c r="C36" s="33">
        <v>200</v>
      </c>
      <c r="D36" s="147"/>
      <c r="E36" s="148" t="s">
        <v>69</v>
      </c>
      <c r="F36" s="33">
        <v>100</v>
      </c>
      <c r="G36" s="145">
        <f>SUM(F33:F36)</f>
        <v>351.5</v>
      </c>
      <c r="H36" s="130"/>
      <c r="I36" s="131"/>
      <c r="K36" s="130"/>
      <c r="L36" s="131"/>
      <c r="N36" s="146" t="s">
        <v>57</v>
      </c>
      <c r="O36" s="33">
        <v>105</v>
      </c>
      <c r="P36" s="157"/>
      <c r="Q36" s="64" t="s">
        <v>57</v>
      </c>
      <c r="R36" s="33">
        <v>105</v>
      </c>
      <c r="S36" s="165">
        <f>SUM(R33:R36)</f>
        <v>375</v>
      </c>
      <c r="T36" s="65" t="s">
        <v>39</v>
      </c>
      <c r="U36" s="52">
        <v>100</v>
      </c>
      <c r="V36" s="165">
        <v>100</v>
      </c>
      <c r="W36" s="65" t="s">
        <v>62</v>
      </c>
      <c r="X36" s="33">
        <v>184</v>
      </c>
      <c r="Y36" s="165"/>
    </row>
    <row r="37" spans="2:25">
      <c r="B37" s="146" t="s">
        <v>40</v>
      </c>
      <c r="C37" s="52">
        <v>100</v>
      </c>
      <c r="D37" s="147">
        <f>SUM(C33:C37)</f>
        <v>368</v>
      </c>
      <c r="E37" s="146" t="s">
        <v>89</v>
      </c>
      <c r="F37" s="33">
        <v>70</v>
      </c>
      <c r="G37" s="145">
        <v>70</v>
      </c>
      <c r="H37" s="130"/>
      <c r="I37" s="131"/>
      <c r="K37" s="130"/>
      <c r="L37" s="131"/>
      <c r="N37" s="146" t="s">
        <v>57</v>
      </c>
      <c r="O37" s="33">
        <v>90</v>
      </c>
      <c r="P37" s="157"/>
      <c r="Q37" s="65" t="s">
        <v>41</v>
      </c>
      <c r="R37" s="33">
        <v>167</v>
      </c>
      <c r="S37" s="165">
        <v>167</v>
      </c>
      <c r="T37" s="64" t="s">
        <v>58</v>
      </c>
      <c r="U37" s="33">
        <v>168</v>
      </c>
      <c r="V37" s="165">
        <v>168</v>
      </c>
      <c r="W37" s="65" t="s">
        <v>62</v>
      </c>
      <c r="X37" s="33">
        <v>134</v>
      </c>
      <c r="Y37" s="165">
        <f>SUM(X36:X37)</f>
        <v>318</v>
      </c>
    </row>
    <row r="38" spans="2:25">
      <c r="B38" s="146" t="s">
        <v>45</v>
      </c>
      <c r="C38" s="33">
        <v>14</v>
      </c>
      <c r="D38" s="147"/>
      <c r="E38" s="148" t="s">
        <v>39</v>
      </c>
      <c r="F38" s="52">
        <v>100</v>
      </c>
      <c r="G38" s="145">
        <v>100</v>
      </c>
      <c r="H38" s="130"/>
      <c r="I38" s="132"/>
      <c r="K38" s="130"/>
      <c r="L38" s="132"/>
      <c r="N38" s="146" t="s">
        <v>57</v>
      </c>
      <c r="O38" s="33">
        <v>60</v>
      </c>
      <c r="P38" s="157">
        <f>SUM(O35:O38)</f>
        <v>345</v>
      </c>
      <c r="Q38" s="64" t="s">
        <v>68</v>
      </c>
      <c r="R38" s="33">
        <v>159</v>
      </c>
      <c r="S38" s="165">
        <v>159</v>
      </c>
      <c r="T38" s="65" t="s">
        <v>46</v>
      </c>
      <c r="U38" s="52">
        <v>67</v>
      </c>
      <c r="V38" s="165">
        <v>67</v>
      </c>
      <c r="W38" s="65" t="s">
        <v>141</v>
      </c>
      <c r="X38" s="33">
        <v>184</v>
      </c>
      <c r="Y38" s="165">
        <v>184</v>
      </c>
    </row>
    <row r="39" spans="2:25">
      <c r="B39" s="146" t="s">
        <v>45</v>
      </c>
      <c r="C39" s="33">
        <v>200</v>
      </c>
      <c r="D39" s="147">
        <v>214</v>
      </c>
      <c r="E39" s="146" t="s">
        <v>59</v>
      </c>
      <c r="F39" s="33">
        <v>168</v>
      </c>
      <c r="G39" s="145">
        <v>168</v>
      </c>
      <c r="H39" s="130"/>
      <c r="I39" s="131"/>
      <c r="K39" s="130"/>
      <c r="L39" s="131"/>
      <c r="N39" s="148" t="s">
        <v>41</v>
      </c>
      <c r="O39" s="61">
        <v>100</v>
      </c>
      <c r="P39" s="157"/>
      <c r="Q39" s="64" t="s">
        <v>43</v>
      </c>
      <c r="R39" s="33">
        <v>95</v>
      </c>
      <c r="S39" s="165">
        <v>95</v>
      </c>
      <c r="T39" s="65" t="s">
        <v>62</v>
      </c>
      <c r="U39" s="33">
        <v>100</v>
      </c>
      <c r="V39" s="165">
        <v>100</v>
      </c>
      <c r="W39" s="64" t="s">
        <v>83</v>
      </c>
      <c r="X39" s="33">
        <v>200</v>
      </c>
      <c r="Y39" s="165"/>
    </row>
    <row r="40" spans="2:25">
      <c r="B40" s="146" t="s">
        <v>57</v>
      </c>
      <c r="C40" s="33">
        <v>100</v>
      </c>
      <c r="D40" s="147"/>
      <c r="E40" s="146" t="s">
        <v>58</v>
      </c>
      <c r="F40" s="33">
        <v>120</v>
      </c>
      <c r="G40" s="145">
        <v>120</v>
      </c>
      <c r="H40" s="130"/>
      <c r="I40" s="131"/>
      <c r="K40" s="130"/>
      <c r="L40" s="131"/>
      <c r="N40" s="148" t="s">
        <v>41</v>
      </c>
      <c r="O40" s="33">
        <v>159</v>
      </c>
      <c r="P40" s="157">
        <f>SUM(O39:O40)</f>
        <v>259</v>
      </c>
      <c r="Q40" s="65" t="s">
        <v>69</v>
      </c>
      <c r="R40" s="33">
        <v>110</v>
      </c>
      <c r="S40" s="165"/>
      <c r="T40" s="65" t="s">
        <v>141</v>
      </c>
      <c r="U40" s="115">
        <v>200</v>
      </c>
      <c r="V40" s="165">
        <v>200</v>
      </c>
      <c r="W40" s="64" t="s">
        <v>83</v>
      </c>
      <c r="X40" s="33">
        <v>168</v>
      </c>
      <c r="Y40" s="165">
        <f>SUM(X39:X40)</f>
        <v>368</v>
      </c>
    </row>
    <row r="41" spans="2:25">
      <c r="B41" s="146" t="s">
        <v>57</v>
      </c>
      <c r="C41" s="33">
        <v>20</v>
      </c>
      <c r="D41" s="147"/>
      <c r="E41" s="146" t="s">
        <v>193</v>
      </c>
      <c r="F41" s="52">
        <v>40</v>
      </c>
      <c r="G41" s="145">
        <v>40</v>
      </c>
      <c r="H41" s="130"/>
      <c r="I41" s="132"/>
      <c r="K41" s="130"/>
      <c r="L41" s="132"/>
      <c r="N41" s="146" t="s">
        <v>68</v>
      </c>
      <c r="O41" s="33">
        <v>150</v>
      </c>
      <c r="P41" s="157">
        <v>150</v>
      </c>
      <c r="Q41" s="65" t="s">
        <v>69</v>
      </c>
      <c r="R41" s="33">
        <v>80</v>
      </c>
      <c r="S41" s="165"/>
      <c r="T41" s="64" t="s">
        <v>190</v>
      </c>
      <c r="U41" s="33">
        <v>200</v>
      </c>
      <c r="V41" s="165">
        <v>200</v>
      </c>
      <c r="W41" s="64" t="s">
        <v>128</v>
      </c>
      <c r="X41" s="33">
        <v>120</v>
      </c>
      <c r="Y41" s="165"/>
    </row>
    <row r="42" spans="2:25">
      <c r="B42" s="146" t="s">
        <v>57</v>
      </c>
      <c r="C42" s="33">
        <v>110</v>
      </c>
      <c r="D42" s="147"/>
      <c r="E42" s="146" t="s">
        <v>185</v>
      </c>
      <c r="F42" s="33">
        <v>50</v>
      </c>
      <c r="G42" s="145">
        <v>50</v>
      </c>
      <c r="H42" s="130"/>
      <c r="I42" s="131"/>
      <c r="K42" s="130"/>
      <c r="L42" s="131"/>
      <c r="N42" s="146" t="s">
        <v>43</v>
      </c>
      <c r="O42" s="33">
        <v>150</v>
      </c>
      <c r="P42" s="157">
        <v>150</v>
      </c>
      <c r="Q42" s="65" t="s">
        <v>69</v>
      </c>
      <c r="R42" s="33">
        <v>134</v>
      </c>
      <c r="S42" s="165"/>
      <c r="T42" s="221" t="s">
        <v>169</v>
      </c>
      <c r="U42" s="85">
        <v>60</v>
      </c>
      <c r="V42" s="165">
        <v>60</v>
      </c>
      <c r="W42" s="64" t="s">
        <v>128</v>
      </c>
      <c r="X42" s="33">
        <v>110</v>
      </c>
      <c r="Y42" s="165">
        <f>SUM(X41:X42)</f>
        <v>230</v>
      </c>
    </row>
    <row r="43" spans="2:25">
      <c r="B43" s="146" t="s">
        <v>57</v>
      </c>
      <c r="C43" s="52">
        <v>67</v>
      </c>
      <c r="D43" s="147">
        <f>SUM(C40:C43)</f>
        <v>297</v>
      </c>
      <c r="E43" s="148" t="s">
        <v>62</v>
      </c>
      <c r="F43" s="33">
        <v>200</v>
      </c>
      <c r="G43" s="145"/>
      <c r="H43" s="130"/>
      <c r="I43" s="131"/>
      <c r="K43" s="130"/>
      <c r="L43" s="131"/>
      <c r="N43" s="148" t="s">
        <v>69</v>
      </c>
      <c r="O43" s="115">
        <v>92</v>
      </c>
      <c r="P43" s="157"/>
      <c r="Q43" s="65" t="s">
        <v>69</v>
      </c>
      <c r="R43" s="52">
        <v>92</v>
      </c>
      <c r="S43" s="165">
        <f>SUM(R40:R43)</f>
        <v>416</v>
      </c>
      <c r="T43" s="222"/>
      <c r="U43" s="223"/>
      <c r="V43" s="224"/>
      <c r="W43" s="64" t="s">
        <v>44</v>
      </c>
      <c r="X43" s="33">
        <v>70</v>
      </c>
      <c r="Y43" s="224"/>
    </row>
    <row r="44" spans="2:25">
      <c r="B44" s="148" t="s">
        <v>41</v>
      </c>
      <c r="C44" s="33">
        <v>184</v>
      </c>
      <c r="D44" s="147"/>
      <c r="E44" s="148" t="s">
        <v>62</v>
      </c>
      <c r="F44" s="33">
        <v>150</v>
      </c>
      <c r="G44" s="145">
        <f>SUM(F43:F44)</f>
        <v>350</v>
      </c>
      <c r="H44" s="130"/>
      <c r="I44" s="131"/>
      <c r="K44" s="130"/>
      <c r="L44" s="131"/>
      <c r="N44" s="148" t="s">
        <v>69</v>
      </c>
      <c r="O44" s="33">
        <v>184</v>
      </c>
      <c r="P44" s="157"/>
      <c r="Q44" s="64" t="s">
        <v>55</v>
      </c>
      <c r="R44" s="33">
        <v>35</v>
      </c>
      <c r="S44" s="165">
        <v>35</v>
      </c>
      <c r="T44" s="225"/>
      <c r="U44" s="131"/>
      <c r="V44" s="201"/>
      <c r="W44" s="64" t="s">
        <v>44</v>
      </c>
      <c r="X44" s="33">
        <v>134</v>
      </c>
      <c r="Y44" s="201"/>
    </row>
    <row r="45" spans="2:25">
      <c r="B45" s="148" t="s">
        <v>41</v>
      </c>
      <c r="C45" s="52">
        <v>92</v>
      </c>
      <c r="D45" s="147">
        <f>SUM(C44:C45)</f>
        <v>276</v>
      </c>
      <c r="E45" s="146" t="s">
        <v>190</v>
      </c>
      <c r="F45" s="52">
        <v>92</v>
      </c>
      <c r="G45" s="145"/>
      <c r="H45" s="130"/>
      <c r="I45" s="132"/>
      <c r="K45" s="130"/>
      <c r="L45" s="132"/>
      <c r="N45" s="148" t="s">
        <v>69</v>
      </c>
      <c r="O45" s="33">
        <v>184</v>
      </c>
      <c r="P45" s="157"/>
      <c r="Q45" s="64" t="s">
        <v>89</v>
      </c>
      <c r="R45" s="33">
        <v>30</v>
      </c>
      <c r="S45" s="165">
        <v>30</v>
      </c>
      <c r="T45" s="225"/>
      <c r="U45" s="131"/>
      <c r="V45" s="201"/>
      <c r="W45" s="64" t="s">
        <v>44</v>
      </c>
      <c r="X45" s="33">
        <v>184</v>
      </c>
      <c r="Y45" s="201">
        <f>SUM(X43:X45)</f>
        <v>388</v>
      </c>
    </row>
    <row r="46" spans="2:25" ht="15.75" thickBot="1">
      <c r="B46" s="146" t="s">
        <v>68</v>
      </c>
      <c r="C46" s="33">
        <v>184</v>
      </c>
      <c r="D46" s="147">
        <v>184</v>
      </c>
      <c r="E46" s="153" t="s">
        <v>190</v>
      </c>
      <c r="F46" s="154">
        <v>168</v>
      </c>
      <c r="G46" s="155">
        <f>SUM(F45:F46)</f>
        <v>260</v>
      </c>
      <c r="H46" s="130"/>
      <c r="I46" s="131"/>
      <c r="K46" s="130"/>
      <c r="L46" s="131"/>
      <c r="N46" s="148" t="s">
        <v>69</v>
      </c>
      <c r="O46" s="33">
        <v>127</v>
      </c>
      <c r="P46" s="157">
        <f>SUM(O43:O46)</f>
        <v>587</v>
      </c>
      <c r="Q46" s="65" t="s">
        <v>39</v>
      </c>
      <c r="R46" s="52">
        <v>100</v>
      </c>
      <c r="S46" s="165">
        <v>100</v>
      </c>
      <c r="T46" s="225"/>
      <c r="U46" s="132"/>
      <c r="V46" s="201"/>
      <c r="W46" s="64" t="s">
        <v>54</v>
      </c>
      <c r="X46" s="33">
        <v>100</v>
      </c>
      <c r="Y46" s="201"/>
    </row>
    <row r="47" spans="2:25">
      <c r="B47" s="146" t="s">
        <v>43</v>
      </c>
      <c r="C47" s="33">
        <v>80</v>
      </c>
      <c r="D47" s="147">
        <v>80</v>
      </c>
      <c r="N47" s="146" t="s">
        <v>55</v>
      </c>
      <c r="O47" s="33">
        <v>134</v>
      </c>
      <c r="P47" s="157"/>
      <c r="Q47" s="64" t="s">
        <v>58</v>
      </c>
      <c r="R47" s="33">
        <v>75</v>
      </c>
      <c r="S47" s="165">
        <v>75</v>
      </c>
      <c r="T47" s="225"/>
      <c r="U47" s="131"/>
      <c r="V47" s="201"/>
      <c r="W47" s="64" t="s">
        <v>54</v>
      </c>
      <c r="X47" s="33">
        <v>85</v>
      </c>
      <c r="Y47" s="201"/>
    </row>
    <row r="48" spans="2:25">
      <c r="B48" s="148" t="s">
        <v>69</v>
      </c>
      <c r="C48" s="33">
        <v>150</v>
      </c>
      <c r="D48" s="147"/>
      <c r="N48" s="146" t="s">
        <v>55</v>
      </c>
      <c r="O48" s="33">
        <v>45</v>
      </c>
      <c r="P48" s="157">
        <f>SUM(O47:O48)</f>
        <v>179</v>
      </c>
      <c r="Q48" s="64" t="s">
        <v>193</v>
      </c>
      <c r="R48" s="52">
        <v>71</v>
      </c>
      <c r="S48" s="165">
        <v>71</v>
      </c>
      <c r="T48" s="225"/>
      <c r="U48" s="132"/>
      <c r="V48" s="201"/>
      <c r="W48" s="64" t="s">
        <v>54</v>
      </c>
      <c r="X48" s="33">
        <v>85</v>
      </c>
      <c r="Y48" s="201"/>
    </row>
    <row r="49" spans="2:25">
      <c r="B49" s="148" t="s">
        <v>69</v>
      </c>
      <c r="C49" s="33">
        <v>120</v>
      </c>
      <c r="D49" s="147"/>
      <c r="N49" s="146" t="s">
        <v>89</v>
      </c>
      <c r="O49" s="33">
        <v>80</v>
      </c>
      <c r="P49" s="157">
        <v>80</v>
      </c>
      <c r="Q49" s="64" t="s">
        <v>185</v>
      </c>
      <c r="R49" s="33">
        <v>159</v>
      </c>
      <c r="S49" s="165"/>
      <c r="T49" s="225"/>
      <c r="U49" s="131"/>
      <c r="V49" s="201"/>
      <c r="W49" s="64" t="s">
        <v>54</v>
      </c>
      <c r="X49" s="33">
        <v>134</v>
      </c>
      <c r="Y49" s="201">
        <f>SUM(X46:X49)</f>
        <v>404</v>
      </c>
    </row>
    <row r="50" spans="2:25">
      <c r="B50" s="148" t="s">
        <v>69</v>
      </c>
      <c r="C50" s="33">
        <v>134</v>
      </c>
      <c r="D50" s="147"/>
      <c r="N50" s="148" t="s">
        <v>39</v>
      </c>
      <c r="O50" s="115">
        <v>100</v>
      </c>
      <c r="P50" s="157">
        <v>100</v>
      </c>
      <c r="Q50" s="64" t="s">
        <v>185</v>
      </c>
      <c r="R50" s="33">
        <v>90</v>
      </c>
      <c r="S50" s="165"/>
      <c r="T50" s="225"/>
      <c r="U50" s="131"/>
      <c r="V50" s="201"/>
      <c r="W50" s="64" t="s">
        <v>40</v>
      </c>
      <c r="X50" s="33">
        <v>60</v>
      </c>
      <c r="Y50" s="201"/>
    </row>
    <row r="51" spans="2:25">
      <c r="B51" s="148" t="s">
        <v>69</v>
      </c>
      <c r="C51" s="52">
        <v>100</v>
      </c>
      <c r="D51" s="147">
        <f>SUM(C48:C51)</f>
        <v>504</v>
      </c>
      <c r="N51" s="146" t="s">
        <v>58</v>
      </c>
      <c r="O51" s="33">
        <v>168</v>
      </c>
      <c r="P51" s="157">
        <v>168</v>
      </c>
      <c r="Q51" s="64" t="s">
        <v>185</v>
      </c>
      <c r="R51" s="33">
        <v>50</v>
      </c>
      <c r="S51" s="165">
        <f>SUM(R49:R51)</f>
        <v>299</v>
      </c>
      <c r="T51" s="225"/>
      <c r="U51" s="131"/>
      <c r="V51" s="201"/>
      <c r="W51" s="64" t="s">
        <v>40</v>
      </c>
      <c r="X51" s="33">
        <v>30</v>
      </c>
      <c r="Y51" s="201"/>
    </row>
    <row r="52" spans="2:25">
      <c r="B52" s="146" t="s">
        <v>55</v>
      </c>
      <c r="C52" s="33">
        <v>40</v>
      </c>
      <c r="D52" s="147">
        <v>40</v>
      </c>
      <c r="N52" s="148" t="s">
        <v>168</v>
      </c>
      <c r="O52" s="52">
        <v>75</v>
      </c>
      <c r="P52" s="157">
        <v>75</v>
      </c>
      <c r="Q52" s="65" t="s">
        <v>62</v>
      </c>
      <c r="R52" s="33">
        <v>200</v>
      </c>
      <c r="S52" s="165"/>
      <c r="T52" s="225"/>
      <c r="U52" s="131"/>
      <c r="V52" s="201"/>
      <c r="W52" s="64" t="s">
        <v>40</v>
      </c>
      <c r="X52" s="33">
        <v>20</v>
      </c>
      <c r="Y52" s="201"/>
    </row>
    <row r="53" spans="2:25">
      <c r="B53" s="146" t="s">
        <v>89</v>
      </c>
      <c r="C53" s="33">
        <v>100</v>
      </c>
      <c r="D53" s="147">
        <v>100</v>
      </c>
      <c r="N53" s="146" t="s">
        <v>185</v>
      </c>
      <c r="O53" s="33">
        <v>184</v>
      </c>
      <c r="P53" s="157"/>
      <c r="Q53" s="65" t="s">
        <v>62</v>
      </c>
      <c r="R53" s="33">
        <v>100</v>
      </c>
      <c r="S53" s="165">
        <f>SUM(R52:R53)</f>
        <v>300</v>
      </c>
      <c r="T53" s="225"/>
      <c r="U53" s="131"/>
      <c r="V53" s="201"/>
      <c r="W53" s="64" t="s">
        <v>40</v>
      </c>
      <c r="X53" s="33">
        <v>200</v>
      </c>
      <c r="Y53" s="201"/>
    </row>
    <row r="54" spans="2:25">
      <c r="B54" s="148" t="s">
        <v>39</v>
      </c>
      <c r="C54" s="52">
        <v>60</v>
      </c>
      <c r="D54" s="147"/>
      <c r="N54" s="146" t="s">
        <v>185</v>
      </c>
      <c r="O54" s="33">
        <v>105</v>
      </c>
      <c r="P54" s="157"/>
      <c r="Q54" s="64" t="s">
        <v>190</v>
      </c>
      <c r="R54" s="33">
        <v>159</v>
      </c>
      <c r="S54" s="165"/>
      <c r="T54" s="225"/>
      <c r="U54" s="131"/>
      <c r="V54" s="201"/>
      <c r="W54" s="64" t="s">
        <v>40</v>
      </c>
      <c r="X54" s="33">
        <v>200</v>
      </c>
      <c r="Y54" s="201"/>
    </row>
    <row r="55" spans="2:25">
      <c r="B55" s="148" t="s">
        <v>39</v>
      </c>
      <c r="C55" s="52">
        <v>92</v>
      </c>
      <c r="D55" s="147">
        <f>SUM(C54:C55)</f>
        <v>152</v>
      </c>
      <c r="N55" s="146" t="s">
        <v>185</v>
      </c>
      <c r="O55" s="33">
        <v>50</v>
      </c>
      <c r="P55" s="157"/>
      <c r="Q55" s="64" t="s">
        <v>190</v>
      </c>
      <c r="R55" s="33">
        <v>65</v>
      </c>
      <c r="S55" s="165"/>
      <c r="T55" s="225"/>
      <c r="U55" s="131"/>
      <c r="V55" s="201"/>
      <c r="W55" s="64" t="s">
        <v>40</v>
      </c>
      <c r="X55" s="33">
        <v>184</v>
      </c>
      <c r="Y55" s="201"/>
    </row>
    <row r="56" spans="2:25">
      <c r="B56" s="146" t="s">
        <v>59</v>
      </c>
      <c r="C56" s="33">
        <v>142</v>
      </c>
      <c r="D56" s="147">
        <v>142</v>
      </c>
      <c r="N56" s="146" t="s">
        <v>185</v>
      </c>
      <c r="O56" s="33">
        <v>30</v>
      </c>
      <c r="P56" s="157">
        <f>SUM(O53:O56)</f>
        <v>369</v>
      </c>
      <c r="Q56" s="64" t="s">
        <v>190</v>
      </c>
      <c r="R56" s="33">
        <v>40</v>
      </c>
      <c r="S56" s="165"/>
      <c r="T56" s="225"/>
      <c r="U56" s="131"/>
      <c r="V56" s="201"/>
      <c r="W56" s="64" t="s">
        <v>40</v>
      </c>
      <c r="X56" s="33">
        <v>168</v>
      </c>
      <c r="Y56" s="201">
        <f>SUM(X50:X56)</f>
        <v>862</v>
      </c>
    </row>
    <row r="57" spans="2:25" ht="15.75" thickBot="1">
      <c r="B57" s="148" t="s">
        <v>119</v>
      </c>
      <c r="C57" s="52">
        <v>45</v>
      </c>
      <c r="D57" s="147">
        <v>45</v>
      </c>
      <c r="N57" s="148" t="s">
        <v>46</v>
      </c>
      <c r="O57" s="33">
        <v>80</v>
      </c>
      <c r="P57" s="157">
        <v>80</v>
      </c>
      <c r="Q57" s="208" t="s">
        <v>190</v>
      </c>
      <c r="R57" s="202">
        <v>84</v>
      </c>
      <c r="S57" s="165">
        <f>SUM(R54:R57)</f>
        <v>348</v>
      </c>
      <c r="T57" s="225"/>
      <c r="U57" s="132"/>
      <c r="V57" s="201"/>
      <c r="W57" s="64" t="s">
        <v>45</v>
      </c>
      <c r="X57" s="33">
        <v>50</v>
      </c>
      <c r="Y57" s="201"/>
    </row>
    <row r="58" spans="2:25">
      <c r="B58" s="146" t="s">
        <v>58</v>
      </c>
      <c r="C58" s="33">
        <v>70</v>
      </c>
      <c r="D58" s="147">
        <v>70</v>
      </c>
      <c r="N58" s="148" t="s">
        <v>62</v>
      </c>
      <c r="O58" s="33">
        <v>127</v>
      </c>
      <c r="P58" s="163">
        <v>127</v>
      </c>
      <c r="Q58" s="130"/>
      <c r="R58" s="131"/>
      <c r="S58" s="201"/>
      <c r="T58" s="130"/>
      <c r="U58" s="131"/>
      <c r="V58" s="201"/>
      <c r="W58" s="64" t="s">
        <v>45</v>
      </c>
      <c r="X58" s="33">
        <v>176</v>
      </c>
      <c r="Y58" s="201">
        <f>SUM(X57:X58)</f>
        <v>226</v>
      </c>
    </row>
    <row r="59" spans="2:25">
      <c r="B59" s="148" t="s">
        <v>119</v>
      </c>
      <c r="C59" s="33">
        <v>60</v>
      </c>
      <c r="D59" s="147">
        <v>60</v>
      </c>
      <c r="N59" s="146" t="s">
        <v>190</v>
      </c>
      <c r="O59" s="115">
        <v>84</v>
      </c>
      <c r="P59" s="163"/>
      <c r="Q59" s="130"/>
      <c r="R59" s="131"/>
      <c r="S59" s="201"/>
      <c r="T59" s="130"/>
      <c r="U59" s="131"/>
      <c r="V59" s="201"/>
      <c r="W59" s="64" t="s">
        <v>57</v>
      </c>
      <c r="X59" s="33">
        <v>120</v>
      </c>
      <c r="Y59" s="201"/>
    </row>
    <row r="60" spans="2:25">
      <c r="B60" s="148" t="s">
        <v>168</v>
      </c>
      <c r="C60" s="52">
        <v>55</v>
      </c>
      <c r="D60" s="147">
        <v>55</v>
      </c>
      <c r="N60" s="146" t="s">
        <v>190</v>
      </c>
      <c r="O60" s="33">
        <v>200</v>
      </c>
      <c r="P60" s="163"/>
      <c r="Q60" s="130"/>
      <c r="R60" s="131"/>
      <c r="S60" s="201"/>
      <c r="T60" s="130"/>
      <c r="U60" s="131"/>
      <c r="V60" s="201"/>
      <c r="W60" s="64" t="s">
        <v>57</v>
      </c>
      <c r="X60" s="33">
        <v>110</v>
      </c>
      <c r="Y60" s="201"/>
    </row>
    <row r="61" spans="2:25">
      <c r="B61" s="148" t="s">
        <v>46</v>
      </c>
      <c r="C61" s="33">
        <v>60</v>
      </c>
      <c r="D61" s="147">
        <v>60</v>
      </c>
      <c r="N61" s="146" t="s">
        <v>190</v>
      </c>
      <c r="O61" s="33">
        <v>40</v>
      </c>
      <c r="P61" s="163">
        <f>SUM(O59:O61)</f>
        <v>324</v>
      </c>
      <c r="Q61" s="130"/>
      <c r="R61" s="132"/>
      <c r="S61" s="201"/>
      <c r="T61" s="130"/>
      <c r="U61" s="132"/>
      <c r="V61" s="201"/>
      <c r="W61" s="64" t="s">
        <v>57</v>
      </c>
      <c r="X61" s="33">
        <v>120</v>
      </c>
      <c r="Y61" s="201"/>
    </row>
    <row r="62" spans="2:25" ht="15.75" thickBot="1">
      <c r="B62" s="148" t="s">
        <v>62</v>
      </c>
      <c r="C62" s="33">
        <v>200</v>
      </c>
      <c r="D62" s="147"/>
      <c r="N62" s="149" t="s">
        <v>169</v>
      </c>
      <c r="O62" s="202">
        <v>84</v>
      </c>
      <c r="P62" s="164">
        <v>84</v>
      </c>
      <c r="W62" s="64" t="s">
        <v>57</v>
      </c>
      <c r="X62" s="33">
        <v>150</v>
      </c>
      <c r="Y62" s="123">
        <f>SUM(X59:X62)</f>
        <v>500</v>
      </c>
    </row>
    <row r="63" spans="2:25">
      <c r="B63" s="148" t="s">
        <v>62</v>
      </c>
      <c r="C63" s="33">
        <v>100</v>
      </c>
      <c r="D63" s="147"/>
      <c r="W63" s="64" t="s">
        <v>68</v>
      </c>
      <c r="X63" s="33">
        <v>176</v>
      </c>
    </row>
    <row r="64" spans="2:25">
      <c r="B64" s="148" t="s">
        <v>62</v>
      </c>
      <c r="C64" s="33">
        <v>90</v>
      </c>
      <c r="D64" s="147">
        <f>SUM(C62:C64)</f>
        <v>390</v>
      </c>
      <c r="W64" s="64" t="s">
        <v>68</v>
      </c>
      <c r="X64" s="33">
        <v>150</v>
      </c>
      <c r="Y64" s="123">
        <f>SUM(X63:X64)</f>
        <v>326</v>
      </c>
    </row>
    <row r="65" spans="2:25">
      <c r="B65" s="148" t="s">
        <v>141</v>
      </c>
      <c r="C65" s="84">
        <v>192</v>
      </c>
      <c r="D65" s="147">
        <v>192</v>
      </c>
      <c r="W65" s="64" t="s">
        <v>43</v>
      </c>
      <c r="X65" s="33">
        <v>184</v>
      </c>
      <c r="Y65" s="123">
        <v>184</v>
      </c>
    </row>
    <row r="66" spans="2:25" ht="15.75" thickBot="1">
      <c r="B66" s="149" t="s">
        <v>169</v>
      </c>
      <c r="C66" s="150">
        <v>50</v>
      </c>
      <c r="D66" s="151">
        <v>50</v>
      </c>
      <c r="W66" s="64" t="s">
        <v>55</v>
      </c>
      <c r="X66" s="33">
        <v>40</v>
      </c>
      <c r="Y66" s="123">
        <v>40</v>
      </c>
    </row>
    <row r="67" spans="2:25">
      <c r="W67" s="64" t="s">
        <v>89</v>
      </c>
      <c r="X67" s="33">
        <v>100</v>
      </c>
      <c r="Y67" s="123">
        <v>100</v>
      </c>
    </row>
    <row r="68" spans="2:25">
      <c r="W68" s="64" t="s">
        <v>59</v>
      </c>
      <c r="X68" s="33">
        <v>168</v>
      </c>
      <c r="Y68" s="123">
        <v>168</v>
      </c>
    </row>
    <row r="69" spans="2:25">
      <c r="W69" s="64" t="s">
        <v>58</v>
      </c>
      <c r="X69" s="33">
        <v>134</v>
      </c>
      <c r="Y69" s="123">
        <v>134</v>
      </c>
    </row>
    <row r="70" spans="2:25">
      <c r="W70" s="64" t="s">
        <v>185</v>
      </c>
      <c r="X70" s="33">
        <v>150</v>
      </c>
    </row>
    <row r="71" spans="2:25">
      <c r="W71" s="64" t="s">
        <v>185</v>
      </c>
      <c r="X71" s="33">
        <v>110</v>
      </c>
    </row>
    <row r="72" spans="2:25">
      <c r="W72" s="64" t="s">
        <v>185</v>
      </c>
      <c r="X72" s="33">
        <v>70</v>
      </c>
      <c r="Y72" s="123">
        <f>SUM(X70:X72)</f>
        <v>330</v>
      </c>
    </row>
    <row r="73" spans="2:25">
      <c r="W73" s="64" t="s">
        <v>190</v>
      </c>
      <c r="X73" s="33">
        <v>200</v>
      </c>
    </row>
    <row r="74" spans="2:25">
      <c r="W74" s="64" t="s">
        <v>190</v>
      </c>
      <c r="X74" s="33">
        <v>90</v>
      </c>
    </row>
    <row r="75" spans="2:25">
      <c r="W75" s="64" t="s">
        <v>190</v>
      </c>
      <c r="X75" s="33">
        <v>80</v>
      </c>
      <c r="Y75" s="123">
        <f>SUM(X73:X75)</f>
        <v>370</v>
      </c>
    </row>
  </sheetData>
  <sortState ref="W40:X75">
    <sortCondition ref="W40:W75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F43"/>
  <sheetViews>
    <sheetView workbookViewId="0">
      <selection activeCell="B8" sqref="B8:B9"/>
    </sheetView>
  </sheetViews>
  <sheetFormatPr baseColWidth="10" defaultRowHeight="15"/>
  <cols>
    <col min="1" max="1" width="3" style="54" bestFit="1" customWidth="1"/>
    <col min="2" max="2" width="23.5703125" style="54" customWidth="1"/>
    <col min="3" max="3" width="0.85546875" style="1" customWidth="1"/>
    <col min="4" max="4" width="20.7109375" style="4" bestFit="1" customWidth="1"/>
    <col min="5" max="5" width="0.85546875" style="4" customWidth="1"/>
    <col min="6" max="6" width="2.42578125" style="1" customWidth="1"/>
    <col min="7" max="7" width="7.140625" style="1" customWidth="1"/>
    <col min="8" max="8" width="4" style="1" customWidth="1"/>
    <col min="9" max="9" width="0.85546875" style="4" customWidth="1"/>
    <col min="10" max="10" width="7.140625" style="1" customWidth="1"/>
    <col min="11" max="11" width="4" style="1" customWidth="1"/>
    <col min="12" max="12" width="0.85546875" style="4" customWidth="1"/>
    <col min="13" max="13" width="7.140625" style="1" customWidth="1"/>
    <col min="14" max="14" width="4" style="1" customWidth="1"/>
    <col min="15" max="15" width="0.85546875" style="4" customWidth="1"/>
    <col min="16" max="16" width="7.140625" style="1" customWidth="1"/>
    <col min="17" max="17" width="4" style="1" customWidth="1"/>
    <col min="18" max="18" width="0.85546875" style="4" customWidth="1"/>
    <col min="19" max="19" width="7.140625" style="1" customWidth="1"/>
    <col min="20" max="20" width="3.85546875" style="1" customWidth="1"/>
    <col min="21" max="21" width="0.85546875" style="4" customWidth="1"/>
    <col min="22" max="22" width="7.140625" style="1" customWidth="1"/>
    <col min="23" max="23" width="4" style="1" customWidth="1"/>
    <col min="24" max="24" width="0.85546875" style="4" customWidth="1"/>
    <col min="25" max="25" width="7.140625" style="1" customWidth="1"/>
    <col min="26" max="26" width="4" style="1" customWidth="1"/>
    <col min="27" max="27" width="0.85546875" style="4" customWidth="1"/>
    <col min="28" max="28" width="7.140625" style="1" customWidth="1"/>
    <col min="29" max="29" width="4" style="1" customWidth="1"/>
    <col min="30" max="16384" width="11.42578125" style="1"/>
  </cols>
  <sheetData>
    <row r="1" spans="1:32" s="53" customFormat="1" ht="15.75" customHeight="1">
      <c r="A1" s="54"/>
      <c r="B1" s="54"/>
      <c r="C1" s="54"/>
      <c r="D1" s="54"/>
      <c r="E1" s="55"/>
      <c r="F1" s="56"/>
      <c r="G1" s="56"/>
      <c r="H1" s="56"/>
      <c r="I1" s="55"/>
      <c r="J1" s="56"/>
      <c r="K1" s="56"/>
      <c r="L1" s="55"/>
      <c r="M1" s="56"/>
      <c r="N1" s="56"/>
      <c r="O1" s="55"/>
      <c r="P1" s="56"/>
      <c r="Q1" s="56"/>
      <c r="R1" s="55"/>
      <c r="S1" s="56"/>
      <c r="T1" s="56"/>
      <c r="U1" s="55"/>
      <c r="V1" s="56"/>
      <c r="W1" s="56"/>
      <c r="X1" s="55"/>
      <c r="Y1" s="56"/>
      <c r="Z1" s="56"/>
      <c r="AA1" s="55"/>
      <c r="AB1" s="56"/>
      <c r="AC1" s="56"/>
      <c r="AE1" s="206" t="s">
        <v>95</v>
      </c>
      <c r="AF1" s="126" t="s">
        <v>223</v>
      </c>
    </row>
    <row r="2" spans="1:32" s="53" customFormat="1">
      <c r="A2" s="54"/>
      <c r="B2" s="54"/>
      <c r="C2" s="54"/>
      <c r="D2" s="54"/>
      <c r="E2" s="55"/>
      <c r="F2" s="56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X2" s="55"/>
      <c r="Y2" s="56"/>
      <c r="Z2" s="56"/>
      <c r="AA2" s="55"/>
      <c r="AB2" s="56"/>
      <c r="AC2" s="56"/>
      <c r="AE2" s="136">
        <v>21769.5</v>
      </c>
      <c r="AF2" s="136">
        <v>20779.5</v>
      </c>
    </row>
    <row r="3" spans="1:32" s="53" customFormat="1">
      <c r="A3" s="54"/>
      <c r="B3" s="54"/>
      <c r="C3" s="54"/>
      <c r="D3" s="54"/>
      <c r="E3" s="55"/>
      <c r="F3" s="92"/>
      <c r="I3" s="55"/>
      <c r="J3" s="116"/>
      <c r="K3" s="116"/>
      <c r="L3" s="55"/>
      <c r="M3" s="126"/>
      <c r="N3" s="126"/>
      <c r="O3" s="55"/>
      <c r="P3" s="139"/>
      <c r="Q3" s="139"/>
      <c r="R3" s="55"/>
      <c r="S3" s="185"/>
      <c r="T3" s="185"/>
      <c r="U3" s="55"/>
      <c r="V3" s="206"/>
      <c r="W3" s="206"/>
      <c r="X3" s="55"/>
      <c r="Y3" s="218"/>
      <c r="Z3" s="218"/>
      <c r="AA3" s="55"/>
      <c r="AB3" s="219"/>
      <c r="AC3" s="219"/>
    </row>
    <row r="4" spans="1:32" s="53" customFormat="1">
      <c r="A4" s="54"/>
      <c r="B4" s="54"/>
      <c r="C4" s="54"/>
      <c r="D4" s="54"/>
      <c r="E4" s="55"/>
      <c r="F4" s="93"/>
      <c r="O4" s="139"/>
      <c r="P4" s="139"/>
      <c r="Q4" s="139"/>
      <c r="R4" s="185"/>
      <c r="S4" s="185"/>
      <c r="T4" s="185"/>
      <c r="U4" s="206"/>
      <c r="V4" s="206"/>
      <c r="W4" s="206"/>
      <c r="X4" s="218"/>
      <c r="Y4" s="218"/>
      <c r="Z4" s="218"/>
      <c r="AA4" s="219"/>
      <c r="AB4" s="219"/>
      <c r="AC4" s="219"/>
    </row>
    <row r="5" spans="1:32" ht="15.75">
      <c r="C5" s="5"/>
      <c r="D5" s="12" t="s">
        <v>3</v>
      </c>
      <c r="E5" s="14"/>
      <c r="F5" s="94"/>
      <c r="G5" s="4"/>
      <c r="H5" s="4"/>
      <c r="J5" s="4"/>
      <c r="K5" s="4"/>
      <c r="M5" s="4"/>
      <c r="N5" s="4"/>
      <c r="P5" s="4"/>
      <c r="Q5" s="4"/>
      <c r="S5" s="4"/>
      <c r="T5" s="4"/>
      <c r="V5" s="4"/>
      <c r="W5" s="4"/>
      <c r="Y5" s="4"/>
      <c r="Z5" s="4"/>
      <c r="AB5" s="4"/>
      <c r="AC5" s="4"/>
    </row>
    <row r="6" spans="1:32" ht="15" customHeight="1">
      <c r="B6" s="44" t="s">
        <v>240</v>
      </c>
      <c r="C6" s="5"/>
      <c r="D6" s="13" t="s">
        <v>35</v>
      </c>
      <c r="E6" s="15"/>
      <c r="F6" s="95"/>
      <c r="G6" s="95"/>
      <c r="H6" s="95"/>
      <c r="I6" s="133"/>
      <c r="J6" s="95"/>
      <c r="K6" s="95"/>
      <c r="L6" s="133"/>
      <c r="M6" s="95"/>
      <c r="N6" s="95"/>
      <c r="O6" s="133"/>
      <c r="P6" s="95"/>
      <c r="Q6" s="95"/>
      <c r="R6" s="133"/>
      <c r="S6" s="95"/>
      <c r="T6" s="95"/>
      <c r="U6" s="133"/>
      <c r="V6" s="95"/>
      <c r="W6" s="95"/>
      <c r="X6" s="133"/>
      <c r="Y6" s="95"/>
      <c r="Z6" s="95"/>
      <c r="AA6" s="133"/>
      <c r="AB6" s="95"/>
      <c r="AC6" s="95"/>
    </row>
    <row r="7" spans="1:32" ht="13.5" customHeight="1">
      <c r="B7" s="45" t="s">
        <v>241</v>
      </c>
      <c r="C7" s="6"/>
      <c r="D7" s="319" t="s">
        <v>5</v>
      </c>
      <c r="E7" s="10"/>
      <c r="F7" s="96"/>
      <c r="G7" s="134"/>
      <c r="H7" s="134"/>
      <c r="I7" s="135"/>
      <c r="J7" s="134"/>
      <c r="K7" s="134"/>
      <c r="L7" s="135"/>
      <c r="M7" s="134"/>
      <c r="N7" s="134"/>
      <c r="O7" s="135"/>
      <c r="P7" s="134"/>
      <c r="Q7" s="134"/>
      <c r="R7" s="135"/>
      <c r="S7" s="134"/>
      <c r="T7" s="134"/>
      <c r="U7" s="135"/>
      <c r="V7" s="134"/>
      <c r="W7" s="134"/>
      <c r="X7" s="135"/>
      <c r="Y7" s="134"/>
      <c r="Z7" s="134"/>
      <c r="AA7" s="135"/>
      <c r="AB7" s="134"/>
      <c r="AC7" s="134"/>
    </row>
    <row r="8" spans="1:32" ht="15.75" customHeight="1">
      <c r="B8" s="264" t="s">
        <v>37</v>
      </c>
      <c r="C8" s="7"/>
      <c r="D8" s="320"/>
      <c r="E8" s="11"/>
      <c r="F8" s="96"/>
      <c r="G8" s="317" t="s">
        <v>123</v>
      </c>
      <c r="H8" s="318"/>
      <c r="I8" s="55"/>
      <c r="J8" s="317" t="s">
        <v>205</v>
      </c>
      <c r="K8" s="318"/>
      <c r="L8" s="55"/>
      <c r="M8" s="317" t="s">
        <v>220</v>
      </c>
      <c r="N8" s="318"/>
      <c r="O8" s="55"/>
      <c r="P8" s="317" t="s">
        <v>233</v>
      </c>
      <c r="Q8" s="318"/>
      <c r="R8" s="55"/>
      <c r="S8" s="317" t="s">
        <v>261</v>
      </c>
      <c r="T8" s="318"/>
      <c r="U8" s="55"/>
      <c r="V8" s="317" t="s">
        <v>266</v>
      </c>
      <c r="W8" s="318"/>
      <c r="X8" s="55"/>
      <c r="Y8" s="317" t="s">
        <v>275</v>
      </c>
      <c r="Z8" s="318"/>
      <c r="AA8" s="55"/>
      <c r="AB8" s="317" t="s">
        <v>281</v>
      </c>
      <c r="AC8" s="318"/>
    </row>
    <row r="9" spans="1:32" ht="15" customHeight="1">
      <c r="B9" s="279"/>
      <c r="C9" s="7"/>
      <c r="D9" s="321"/>
      <c r="E9" s="11"/>
      <c r="F9" s="89"/>
      <c r="G9" s="246" t="s">
        <v>171</v>
      </c>
      <c r="H9" s="248"/>
      <c r="I9" s="14"/>
      <c r="J9" s="247" t="s">
        <v>211</v>
      </c>
      <c r="K9" s="248"/>
      <c r="L9" s="14"/>
      <c r="M9" s="247" t="s">
        <v>222</v>
      </c>
      <c r="N9" s="248"/>
      <c r="O9" s="14"/>
      <c r="P9" s="247" t="s">
        <v>234</v>
      </c>
      <c r="Q9" s="248"/>
      <c r="R9" s="14"/>
      <c r="S9" s="247" t="s">
        <v>262</v>
      </c>
      <c r="T9" s="248"/>
      <c r="U9" s="14"/>
      <c r="V9" s="247" t="s">
        <v>270</v>
      </c>
      <c r="W9" s="248"/>
      <c r="X9" s="14"/>
      <c r="Y9" s="247" t="s">
        <v>277</v>
      </c>
      <c r="Z9" s="248"/>
      <c r="AA9" s="14"/>
      <c r="AB9" s="247" t="s">
        <v>284</v>
      </c>
      <c r="AC9" s="248"/>
    </row>
    <row r="10" spans="1:32" ht="15.75">
      <c r="A10" s="18">
        <v>1</v>
      </c>
      <c r="B10" s="26" t="s">
        <v>31</v>
      </c>
      <c r="C10" s="5"/>
      <c r="D10" s="16">
        <f t="shared" ref="D10:D43" si="0">SUM(G10+J10+M10+P10+S10+V10+Y10+AB10)</f>
        <v>5443</v>
      </c>
      <c r="E10" s="11"/>
      <c r="F10" s="97">
        <v>1</v>
      </c>
      <c r="G10" s="52">
        <v>1035</v>
      </c>
      <c r="H10" s="9" t="s">
        <v>1</v>
      </c>
      <c r="I10" s="11"/>
      <c r="J10" s="52">
        <v>738</v>
      </c>
      <c r="K10" s="9" t="s">
        <v>1</v>
      </c>
      <c r="L10" s="11"/>
      <c r="M10" s="52">
        <v>526</v>
      </c>
      <c r="N10" s="9" t="s">
        <v>1</v>
      </c>
      <c r="O10" s="11"/>
      <c r="P10" s="52">
        <v>184</v>
      </c>
      <c r="Q10" s="9" t="s">
        <v>1</v>
      </c>
      <c r="R10" s="11"/>
      <c r="S10" s="52">
        <v>637</v>
      </c>
      <c r="T10" s="9" t="s">
        <v>1</v>
      </c>
      <c r="U10" s="11"/>
      <c r="V10" s="52">
        <v>706</v>
      </c>
      <c r="W10" s="9" t="s">
        <v>1</v>
      </c>
      <c r="X10" s="11"/>
      <c r="Y10" s="52">
        <v>539</v>
      </c>
      <c r="Z10" s="9" t="s">
        <v>1</v>
      </c>
      <c r="AA10" s="11"/>
      <c r="AB10" s="52">
        <v>1078</v>
      </c>
      <c r="AC10" s="9" t="s">
        <v>1</v>
      </c>
    </row>
    <row r="11" spans="1:32" ht="15.75">
      <c r="A11" s="18">
        <v>2</v>
      </c>
      <c r="B11" s="25" t="s">
        <v>16</v>
      </c>
      <c r="C11" s="5"/>
      <c r="D11" s="16">
        <f t="shared" si="0"/>
        <v>3891</v>
      </c>
      <c r="E11" s="11"/>
      <c r="F11" s="97"/>
      <c r="G11" s="52">
        <v>368</v>
      </c>
      <c r="H11" s="9" t="s">
        <v>1</v>
      </c>
      <c r="I11" s="11"/>
      <c r="J11" s="52">
        <v>392</v>
      </c>
      <c r="K11" s="9" t="s">
        <v>1</v>
      </c>
      <c r="L11" s="11"/>
      <c r="M11" s="52">
        <v>150</v>
      </c>
      <c r="N11" s="9" t="s">
        <v>1</v>
      </c>
      <c r="O11" s="11"/>
      <c r="P11" s="52">
        <v>350</v>
      </c>
      <c r="Q11" s="9" t="s">
        <v>1</v>
      </c>
      <c r="R11" s="11"/>
      <c r="S11" s="52">
        <v>922</v>
      </c>
      <c r="T11" s="9" t="s">
        <v>1</v>
      </c>
      <c r="U11" s="11"/>
      <c r="V11" s="52">
        <v>527</v>
      </c>
      <c r="W11" s="9" t="s">
        <v>1</v>
      </c>
      <c r="X11" s="11"/>
      <c r="Y11" s="52">
        <v>320</v>
      </c>
      <c r="Z11" s="9" t="s">
        <v>1</v>
      </c>
      <c r="AA11" s="11"/>
      <c r="AB11" s="52">
        <v>862</v>
      </c>
      <c r="AC11" s="9" t="s">
        <v>1</v>
      </c>
    </row>
    <row r="12" spans="1:32" ht="15.75">
      <c r="A12" s="18">
        <v>3</v>
      </c>
      <c r="B12" s="26" t="s">
        <v>115</v>
      </c>
      <c r="C12" s="5"/>
      <c r="D12" s="16">
        <f t="shared" si="0"/>
        <v>3104.5</v>
      </c>
      <c r="E12" s="11"/>
      <c r="F12" s="97">
        <v>1</v>
      </c>
      <c r="G12" s="52">
        <v>504</v>
      </c>
      <c r="H12" s="9" t="s">
        <v>1</v>
      </c>
      <c r="I12" s="11"/>
      <c r="J12" s="52">
        <v>351.5</v>
      </c>
      <c r="K12" s="9" t="s">
        <v>1</v>
      </c>
      <c r="L12" s="11"/>
      <c r="M12" s="52">
        <v>110</v>
      </c>
      <c r="N12" s="9" t="s">
        <v>1</v>
      </c>
      <c r="O12" s="11"/>
      <c r="P12" s="52">
        <v>100</v>
      </c>
      <c r="Q12" s="9" t="s">
        <v>1</v>
      </c>
      <c r="R12" s="11"/>
      <c r="S12" s="52">
        <v>587</v>
      </c>
      <c r="T12" s="9" t="s">
        <v>1</v>
      </c>
      <c r="U12" s="11"/>
      <c r="V12" s="52">
        <v>416</v>
      </c>
      <c r="W12" s="9" t="s">
        <v>1</v>
      </c>
      <c r="X12" s="11"/>
      <c r="Y12" s="52">
        <v>418</v>
      </c>
      <c r="Z12" s="9" t="s">
        <v>1</v>
      </c>
      <c r="AA12" s="11"/>
      <c r="AB12" s="52">
        <v>618</v>
      </c>
      <c r="AC12" s="9" t="s">
        <v>1</v>
      </c>
    </row>
    <row r="13" spans="1:32" ht="15.75">
      <c r="A13" s="18">
        <v>4</v>
      </c>
      <c r="B13" s="26" t="s">
        <v>14</v>
      </c>
      <c r="C13" s="5"/>
      <c r="D13" s="16">
        <f t="shared" si="0"/>
        <v>2966</v>
      </c>
      <c r="E13" s="11"/>
      <c r="F13" s="97">
        <v>1</v>
      </c>
      <c r="G13" s="52">
        <v>295</v>
      </c>
      <c r="H13" s="9" t="s">
        <v>1</v>
      </c>
      <c r="I13" s="11"/>
      <c r="J13" s="52">
        <v>184</v>
      </c>
      <c r="K13" s="9" t="s">
        <v>1</v>
      </c>
      <c r="L13" s="11"/>
      <c r="M13" s="52">
        <v>228</v>
      </c>
      <c r="N13" s="9" t="s">
        <v>1</v>
      </c>
      <c r="O13" s="11"/>
      <c r="P13" s="52">
        <v>317</v>
      </c>
      <c r="Q13" s="9" t="s">
        <v>1</v>
      </c>
      <c r="R13" s="11"/>
      <c r="S13" s="52">
        <v>260</v>
      </c>
      <c r="T13" s="9" t="s">
        <v>1</v>
      </c>
      <c r="U13" s="11"/>
      <c r="V13" s="52">
        <v>444</v>
      </c>
      <c r="W13" s="9" t="s">
        <v>1</v>
      </c>
      <c r="X13" s="11"/>
      <c r="Y13" s="52">
        <v>363</v>
      </c>
      <c r="Z13" s="9" t="s">
        <v>1</v>
      </c>
      <c r="AA13" s="11"/>
      <c r="AB13" s="52">
        <v>875</v>
      </c>
      <c r="AC13" s="9" t="s">
        <v>1</v>
      </c>
    </row>
    <row r="14" spans="1:32" ht="15.75">
      <c r="A14" s="18">
        <v>5</v>
      </c>
      <c r="B14" s="25" t="s">
        <v>113</v>
      </c>
      <c r="C14" s="5"/>
      <c r="D14" s="16">
        <f t="shared" si="0"/>
        <v>2404</v>
      </c>
      <c r="E14" s="11"/>
      <c r="F14" s="97"/>
      <c r="G14" s="61">
        <v>297</v>
      </c>
      <c r="H14" s="9" t="s">
        <v>1</v>
      </c>
      <c r="I14" s="11"/>
      <c r="J14" s="61">
        <v>172</v>
      </c>
      <c r="K14" s="9" t="s">
        <v>1</v>
      </c>
      <c r="L14" s="11"/>
      <c r="M14" s="61">
        <v>100</v>
      </c>
      <c r="N14" s="9" t="s">
        <v>1</v>
      </c>
      <c r="O14" s="11"/>
      <c r="P14" s="61">
        <v>150</v>
      </c>
      <c r="Q14" s="9" t="s">
        <v>1</v>
      </c>
      <c r="R14" s="11"/>
      <c r="S14" s="61">
        <v>345</v>
      </c>
      <c r="T14" s="9" t="s">
        <v>1</v>
      </c>
      <c r="U14" s="11"/>
      <c r="V14" s="61">
        <v>375</v>
      </c>
      <c r="W14" s="9" t="s">
        <v>1</v>
      </c>
      <c r="X14" s="11"/>
      <c r="Y14" s="61">
        <v>465</v>
      </c>
      <c r="Z14" s="9" t="s">
        <v>1</v>
      </c>
      <c r="AA14" s="11"/>
      <c r="AB14" s="61">
        <v>500</v>
      </c>
      <c r="AC14" s="9" t="s">
        <v>1</v>
      </c>
    </row>
    <row r="15" spans="1:32" ht="15.75" customHeight="1">
      <c r="A15" s="18">
        <v>6</v>
      </c>
      <c r="B15" s="25" t="s">
        <v>100</v>
      </c>
      <c r="C15" s="5"/>
      <c r="D15" s="16">
        <f t="shared" si="0"/>
        <v>1851</v>
      </c>
      <c r="E15" s="11"/>
      <c r="F15" s="97"/>
      <c r="G15" s="52">
        <v>184</v>
      </c>
      <c r="H15" s="9" t="s">
        <v>1</v>
      </c>
      <c r="I15" s="11"/>
      <c r="J15" s="52">
        <v>384</v>
      </c>
      <c r="K15" s="9" t="s">
        <v>1</v>
      </c>
      <c r="L15" s="11"/>
      <c r="M15" s="52">
        <v>296</v>
      </c>
      <c r="N15" s="9" t="s">
        <v>1</v>
      </c>
      <c r="O15" s="11"/>
      <c r="P15" s="52"/>
      <c r="Q15" s="9"/>
      <c r="R15" s="11"/>
      <c r="S15" s="52">
        <v>150</v>
      </c>
      <c r="T15" s="9" t="s">
        <v>1</v>
      </c>
      <c r="U15" s="11"/>
      <c r="V15" s="52">
        <v>159</v>
      </c>
      <c r="W15" s="9" t="s">
        <v>1</v>
      </c>
      <c r="X15" s="11"/>
      <c r="Y15" s="52">
        <v>352</v>
      </c>
      <c r="Z15" s="9" t="s">
        <v>1</v>
      </c>
      <c r="AA15" s="11"/>
      <c r="AB15" s="52">
        <v>326</v>
      </c>
      <c r="AC15" s="9" t="s">
        <v>1</v>
      </c>
    </row>
    <row r="16" spans="1:32" ht="15.75">
      <c r="A16" s="18">
        <v>7</v>
      </c>
      <c r="B16" s="79" t="s">
        <v>208</v>
      </c>
      <c r="C16" s="5"/>
      <c r="D16" s="16">
        <f t="shared" si="0"/>
        <v>1832</v>
      </c>
      <c r="E16" s="11"/>
      <c r="F16" s="97"/>
      <c r="G16" s="52"/>
      <c r="H16" s="9"/>
      <c r="I16" s="11"/>
      <c r="J16" s="52">
        <v>260</v>
      </c>
      <c r="K16" s="9" t="s">
        <v>1</v>
      </c>
      <c r="L16" s="11"/>
      <c r="M16" s="52">
        <v>50</v>
      </c>
      <c r="N16" s="9" t="s">
        <v>1</v>
      </c>
      <c r="O16" s="11"/>
      <c r="P16" s="52">
        <v>280</v>
      </c>
      <c r="Q16" s="9" t="s">
        <v>1</v>
      </c>
      <c r="R16" s="11"/>
      <c r="S16" s="52">
        <v>324</v>
      </c>
      <c r="T16" s="9" t="s">
        <v>1</v>
      </c>
      <c r="U16" s="11"/>
      <c r="V16" s="52">
        <v>348</v>
      </c>
      <c r="W16" s="9" t="s">
        <v>1</v>
      </c>
      <c r="X16" s="11"/>
      <c r="Y16" s="52">
        <v>200</v>
      </c>
      <c r="Z16" s="9" t="s">
        <v>1</v>
      </c>
      <c r="AA16" s="11"/>
      <c r="AB16" s="52">
        <v>370</v>
      </c>
      <c r="AC16" s="9" t="s">
        <v>1</v>
      </c>
    </row>
    <row r="17" spans="1:29" ht="15.75" customHeight="1">
      <c r="A17" s="18">
        <v>8</v>
      </c>
      <c r="B17" s="78" t="s">
        <v>105</v>
      </c>
      <c r="C17" s="5"/>
      <c r="D17" s="16">
        <f t="shared" si="0"/>
        <v>1745</v>
      </c>
      <c r="E17" s="11"/>
      <c r="F17" s="97">
        <v>1</v>
      </c>
      <c r="G17" s="52">
        <v>390</v>
      </c>
      <c r="H17" s="9" t="s">
        <v>1</v>
      </c>
      <c r="I17" s="11"/>
      <c r="J17" s="52">
        <v>350</v>
      </c>
      <c r="K17" s="9" t="s">
        <v>1</v>
      </c>
      <c r="L17" s="11"/>
      <c r="M17" s="52">
        <v>70</v>
      </c>
      <c r="N17" s="9" t="s">
        <v>1</v>
      </c>
      <c r="O17" s="11"/>
      <c r="P17" s="52">
        <v>90</v>
      </c>
      <c r="Q17" s="9" t="s">
        <v>1</v>
      </c>
      <c r="R17" s="11"/>
      <c r="S17" s="52">
        <v>127</v>
      </c>
      <c r="T17" s="9" t="s">
        <v>1</v>
      </c>
      <c r="U17" s="11"/>
      <c r="V17" s="52">
        <v>300</v>
      </c>
      <c r="W17" s="9" t="s">
        <v>1</v>
      </c>
      <c r="X17" s="11"/>
      <c r="Y17" s="52">
        <v>100</v>
      </c>
      <c r="Z17" s="9" t="s">
        <v>1</v>
      </c>
      <c r="AA17" s="11"/>
      <c r="AB17" s="52">
        <v>318</v>
      </c>
      <c r="AC17" s="9" t="s">
        <v>1</v>
      </c>
    </row>
    <row r="18" spans="1:29" ht="15.75" customHeight="1">
      <c r="A18" s="18">
        <v>8</v>
      </c>
      <c r="B18" s="25" t="s">
        <v>30</v>
      </c>
      <c r="C18" s="5"/>
      <c r="D18" s="16">
        <f t="shared" si="0"/>
        <v>1695</v>
      </c>
      <c r="E18" s="11"/>
      <c r="F18" s="97"/>
      <c r="G18" s="85">
        <v>200</v>
      </c>
      <c r="H18" s="9" t="s">
        <v>1</v>
      </c>
      <c r="I18" s="11"/>
      <c r="J18" s="85">
        <v>184</v>
      </c>
      <c r="K18" s="9" t="s">
        <v>1</v>
      </c>
      <c r="L18" s="11"/>
      <c r="M18" s="85"/>
      <c r="N18" s="9"/>
      <c r="O18" s="11"/>
      <c r="P18" s="85"/>
      <c r="Q18" s="9"/>
      <c r="R18" s="11"/>
      <c r="S18" s="85">
        <v>320</v>
      </c>
      <c r="T18" s="9" t="s">
        <v>1</v>
      </c>
      <c r="U18" s="11"/>
      <c r="V18" s="85">
        <v>289</v>
      </c>
      <c r="W18" s="9" t="s">
        <v>1</v>
      </c>
      <c r="X18" s="11"/>
      <c r="Y18" s="85">
        <v>334</v>
      </c>
      <c r="Z18" s="9" t="s">
        <v>1</v>
      </c>
      <c r="AA18" s="11"/>
      <c r="AB18" s="85">
        <v>368</v>
      </c>
      <c r="AC18" s="9" t="s">
        <v>1</v>
      </c>
    </row>
    <row r="19" spans="1:29" ht="15.75">
      <c r="A19" s="18">
        <v>10</v>
      </c>
      <c r="B19" s="25" t="s">
        <v>28</v>
      </c>
      <c r="C19" s="5"/>
      <c r="D19" s="16">
        <f t="shared" si="0"/>
        <v>1536</v>
      </c>
      <c r="E19" s="47"/>
      <c r="F19" s="97"/>
      <c r="G19" s="52">
        <v>80</v>
      </c>
      <c r="H19" s="9" t="s">
        <v>1</v>
      </c>
      <c r="I19" s="47"/>
      <c r="J19" s="52">
        <v>140</v>
      </c>
      <c r="K19" s="9" t="s">
        <v>1</v>
      </c>
      <c r="L19" s="47"/>
      <c r="M19" s="52">
        <v>90</v>
      </c>
      <c r="N19" s="9" t="s">
        <v>1</v>
      </c>
      <c r="O19" s="47"/>
      <c r="P19" s="52">
        <v>134</v>
      </c>
      <c r="Q19" s="9" t="s">
        <v>1</v>
      </c>
      <c r="R19" s="47"/>
      <c r="S19" s="52">
        <v>295</v>
      </c>
      <c r="T19" s="9" t="s">
        <v>1</v>
      </c>
      <c r="U19" s="47"/>
      <c r="V19" s="52">
        <v>275</v>
      </c>
      <c r="W19" s="9" t="s">
        <v>1</v>
      </c>
      <c r="X19" s="47"/>
      <c r="Y19" s="52">
        <v>134</v>
      </c>
      <c r="Z19" s="9" t="s">
        <v>1</v>
      </c>
      <c r="AA19" s="47"/>
      <c r="AB19" s="52">
        <v>388</v>
      </c>
      <c r="AC19" s="9" t="s">
        <v>1</v>
      </c>
    </row>
    <row r="20" spans="1:29" ht="15.75">
      <c r="A20" s="18">
        <v>11</v>
      </c>
      <c r="B20" s="79" t="s">
        <v>209</v>
      </c>
      <c r="C20" s="5"/>
      <c r="D20" s="16">
        <f t="shared" si="0"/>
        <v>1490</v>
      </c>
      <c r="E20" s="11"/>
      <c r="F20" s="97"/>
      <c r="G20" s="52"/>
      <c r="H20" s="9"/>
      <c r="I20" s="11"/>
      <c r="J20" s="52">
        <v>50</v>
      </c>
      <c r="K20" s="9" t="s">
        <v>1</v>
      </c>
      <c r="L20" s="11"/>
      <c r="M20" s="52">
        <v>204</v>
      </c>
      <c r="N20" s="9" t="s">
        <v>1</v>
      </c>
      <c r="O20" s="11"/>
      <c r="P20" s="52">
        <v>238</v>
      </c>
      <c r="Q20" s="9" t="s">
        <v>1</v>
      </c>
      <c r="R20" s="11"/>
      <c r="S20" s="52">
        <v>369</v>
      </c>
      <c r="T20" s="9" t="s">
        <v>1</v>
      </c>
      <c r="U20" s="11"/>
      <c r="V20" s="52">
        <v>299</v>
      </c>
      <c r="W20" s="9" t="s">
        <v>1</v>
      </c>
      <c r="X20" s="11"/>
      <c r="Y20" s="52"/>
      <c r="Z20" s="9"/>
      <c r="AA20" s="11"/>
      <c r="AB20" s="52">
        <v>330</v>
      </c>
      <c r="AC20" s="9" t="s">
        <v>1</v>
      </c>
    </row>
    <row r="21" spans="1:29" ht="15.75">
      <c r="A21" s="18">
        <v>12</v>
      </c>
      <c r="B21" s="26" t="s">
        <v>17</v>
      </c>
      <c r="C21" s="5"/>
      <c r="D21" s="16">
        <f t="shared" si="0"/>
        <v>1438</v>
      </c>
      <c r="E21" s="47"/>
      <c r="F21" s="97">
        <v>1</v>
      </c>
      <c r="G21" s="52">
        <v>276</v>
      </c>
      <c r="H21" s="9" t="s">
        <v>1</v>
      </c>
      <c r="I21" s="47"/>
      <c r="J21" s="52">
        <v>100</v>
      </c>
      <c r="K21" s="9" t="s">
        <v>1</v>
      </c>
      <c r="L21" s="47"/>
      <c r="M21" s="52"/>
      <c r="N21" s="9"/>
      <c r="O21" s="47"/>
      <c r="P21" s="52">
        <v>100</v>
      </c>
      <c r="Q21" s="9" t="s">
        <v>1</v>
      </c>
      <c r="R21" s="47"/>
      <c r="S21" s="52">
        <v>259</v>
      </c>
      <c r="T21" s="9" t="s">
        <v>1</v>
      </c>
      <c r="U21" s="47"/>
      <c r="V21" s="52">
        <v>167</v>
      </c>
      <c r="W21" s="9" t="s">
        <v>1</v>
      </c>
      <c r="X21" s="47"/>
      <c r="Y21" s="52">
        <v>268</v>
      </c>
      <c r="Z21" s="9" t="s">
        <v>1</v>
      </c>
      <c r="AA21" s="47"/>
      <c r="AB21" s="52">
        <v>268</v>
      </c>
      <c r="AC21" s="9" t="s">
        <v>1</v>
      </c>
    </row>
    <row r="22" spans="1:29" ht="15.75">
      <c r="A22" s="18">
        <v>13</v>
      </c>
      <c r="B22" s="25" t="s">
        <v>13</v>
      </c>
      <c r="C22" s="5"/>
      <c r="D22" s="16">
        <f t="shared" si="0"/>
        <v>1353</v>
      </c>
      <c r="E22" s="51"/>
      <c r="F22" s="97"/>
      <c r="G22" s="52">
        <v>214</v>
      </c>
      <c r="H22" s="9" t="s">
        <v>1</v>
      </c>
      <c r="I22" s="51"/>
      <c r="J22" s="52">
        <v>120</v>
      </c>
      <c r="K22" s="9" t="s">
        <v>1</v>
      </c>
      <c r="L22" s="51"/>
      <c r="M22" s="52">
        <v>200</v>
      </c>
      <c r="N22" s="9" t="s">
        <v>1</v>
      </c>
      <c r="O22" s="51"/>
      <c r="P22" s="52">
        <v>200</v>
      </c>
      <c r="Q22" s="9" t="s">
        <v>1</v>
      </c>
      <c r="R22" s="51"/>
      <c r="S22" s="52">
        <v>89</v>
      </c>
      <c r="T22" s="9" t="s">
        <v>1</v>
      </c>
      <c r="U22" s="51"/>
      <c r="V22" s="52">
        <v>154</v>
      </c>
      <c r="W22" s="9" t="s">
        <v>1</v>
      </c>
      <c r="X22" s="51"/>
      <c r="Y22" s="52">
        <v>150</v>
      </c>
      <c r="Z22" s="9" t="s">
        <v>1</v>
      </c>
      <c r="AA22" s="51"/>
      <c r="AB22" s="52">
        <v>226</v>
      </c>
      <c r="AC22" s="9" t="s">
        <v>1</v>
      </c>
    </row>
    <row r="23" spans="1:29" ht="15.75">
      <c r="A23" s="18">
        <v>14</v>
      </c>
      <c r="B23" s="82" t="s">
        <v>173</v>
      </c>
      <c r="C23" s="5"/>
      <c r="D23" s="16">
        <f t="shared" si="0"/>
        <v>1096</v>
      </c>
      <c r="E23" s="51"/>
      <c r="F23" s="97">
        <v>1</v>
      </c>
      <c r="G23" s="52">
        <v>275</v>
      </c>
      <c r="H23" s="9" t="s">
        <v>1</v>
      </c>
      <c r="I23" s="51"/>
      <c r="J23" s="52"/>
      <c r="K23" s="9"/>
      <c r="L23" s="51"/>
      <c r="M23" s="52"/>
      <c r="N23" s="9"/>
      <c r="O23" s="51"/>
      <c r="P23" s="52"/>
      <c r="Q23" s="9"/>
      <c r="R23" s="51"/>
      <c r="S23" s="52">
        <v>60</v>
      </c>
      <c r="T23" s="9" t="s">
        <v>1</v>
      </c>
      <c r="U23" s="51"/>
      <c r="V23" s="52">
        <v>257</v>
      </c>
      <c r="W23" s="9" t="s">
        <v>1</v>
      </c>
      <c r="X23" s="51"/>
      <c r="Y23" s="52">
        <v>330</v>
      </c>
      <c r="Z23" s="9" t="s">
        <v>1</v>
      </c>
      <c r="AA23" s="51"/>
      <c r="AB23" s="52">
        <v>174</v>
      </c>
      <c r="AC23" s="9" t="s">
        <v>1</v>
      </c>
    </row>
    <row r="24" spans="1:29" ht="15.75">
      <c r="A24" s="18">
        <v>15</v>
      </c>
      <c r="B24" s="25" t="s">
        <v>99</v>
      </c>
      <c r="C24" s="5"/>
      <c r="D24" s="16">
        <f t="shared" si="0"/>
        <v>1048</v>
      </c>
      <c r="E24" s="51"/>
      <c r="F24" s="97"/>
      <c r="G24" s="52">
        <v>6</v>
      </c>
      <c r="H24" s="9" t="s">
        <v>1</v>
      </c>
      <c r="I24" s="51"/>
      <c r="J24" s="52">
        <v>181</v>
      </c>
      <c r="K24" s="9" t="s">
        <v>1</v>
      </c>
      <c r="L24" s="51"/>
      <c r="M24" s="52"/>
      <c r="N24" s="9"/>
      <c r="O24" s="51"/>
      <c r="P24" s="52"/>
      <c r="Q24" s="9"/>
      <c r="R24" s="51"/>
      <c r="S24" s="52">
        <v>293</v>
      </c>
      <c r="T24" s="9" t="s">
        <v>1</v>
      </c>
      <c r="U24" s="51"/>
      <c r="V24" s="52">
        <v>164</v>
      </c>
      <c r="W24" s="9" t="s">
        <v>1</v>
      </c>
      <c r="X24" s="51"/>
      <c r="Y24" s="52"/>
      <c r="Z24" s="9"/>
      <c r="AA24" s="51"/>
      <c r="AB24" s="52">
        <v>404</v>
      </c>
      <c r="AC24" s="9" t="s">
        <v>1</v>
      </c>
    </row>
    <row r="25" spans="1:29" ht="15.75">
      <c r="A25" s="18">
        <v>16</v>
      </c>
      <c r="B25" s="26" t="s">
        <v>15</v>
      </c>
      <c r="C25" s="5"/>
      <c r="D25" s="16">
        <f t="shared" si="0"/>
        <v>998</v>
      </c>
      <c r="E25" s="51"/>
      <c r="F25" s="97">
        <v>1</v>
      </c>
      <c r="G25" s="52">
        <v>178</v>
      </c>
      <c r="H25" s="9" t="s">
        <v>1</v>
      </c>
      <c r="I25" s="51"/>
      <c r="J25" s="52">
        <v>105</v>
      </c>
      <c r="K25" s="9" t="s">
        <v>1</v>
      </c>
      <c r="L25" s="51"/>
      <c r="M25" s="52"/>
      <c r="N25" s="9"/>
      <c r="O25" s="51"/>
      <c r="P25" s="52">
        <v>80</v>
      </c>
      <c r="Q25" s="9" t="s">
        <v>1</v>
      </c>
      <c r="R25" s="51"/>
      <c r="S25" s="52">
        <v>80</v>
      </c>
      <c r="T25" s="9" t="s">
        <v>1</v>
      </c>
      <c r="U25" s="51"/>
      <c r="V25" s="52">
        <v>20</v>
      </c>
      <c r="W25" s="9" t="s">
        <v>1</v>
      </c>
      <c r="X25" s="51"/>
      <c r="Y25" s="52">
        <v>230</v>
      </c>
      <c r="Z25" s="9" t="s">
        <v>1</v>
      </c>
      <c r="AA25" s="51"/>
      <c r="AB25" s="52">
        <v>305</v>
      </c>
      <c r="AC25" s="9" t="s">
        <v>1</v>
      </c>
    </row>
    <row r="26" spans="1:29" ht="15.75">
      <c r="A26" s="18">
        <v>17</v>
      </c>
      <c r="B26" s="78" t="s">
        <v>104</v>
      </c>
      <c r="C26" s="5"/>
      <c r="D26" s="16">
        <f t="shared" si="0"/>
        <v>963</v>
      </c>
      <c r="E26" s="51"/>
      <c r="F26" s="97">
        <v>1</v>
      </c>
      <c r="G26" s="61">
        <v>310</v>
      </c>
      <c r="H26" s="9" t="s">
        <v>1</v>
      </c>
      <c r="I26" s="51"/>
      <c r="J26" s="61">
        <v>224</v>
      </c>
      <c r="K26" s="9" t="s">
        <v>1</v>
      </c>
      <c r="L26" s="51"/>
      <c r="M26" s="61"/>
      <c r="N26" s="9"/>
      <c r="O26" s="51"/>
      <c r="P26" s="61"/>
      <c r="Q26" s="9"/>
      <c r="R26" s="51"/>
      <c r="S26" s="61"/>
      <c r="T26" s="9"/>
      <c r="U26" s="51"/>
      <c r="V26" s="61">
        <v>127</v>
      </c>
      <c r="W26" s="9" t="s">
        <v>1</v>
      </c>
      <c r="X26" s="51"/>
      <c r="Y26" s="61">
        <v>134</v>
      </c>
      <c r="Z26" s="9" t="s">
        <v>1</v>
      </c>
      <c r="AA26" s="51"/>
      <c r="AB26" s="61">
        <v>168</v>
      </c>
      <c r="AC26" s="9" t="s">
        <v>1</v>
      </c>
    </row>
    <row r="27" spans="1:29" ht="15.75">
      <c r="A27" s="18">
        <v>18</v>
      </c>
      <c r="B27" s="78" t="s">
        <v>126</v>
      </c>
      <c r="C27" s="5"/>
      <c r="D27" s="16">
        <f t="shared" si="0"/>
        <v>944</v>
      </c>
      <c r="E27" s="51"/>
      <c r="F27" s="97">
        <v>1</v>
      </c>
      <c r="G27" s="52">
        <v>192</v>
      </c>
      <c r="H27" s="9" t="s">
        <v>1</v>
      </c>
      <c r="I27" s="51"/>
      <c r="J27" s="52"/>
      <c r="K27" s="9"/>
      <c r="L27" s="51"/>
      <c r="M27" s="52">
        <v>184</v>
      </c>
      <c r="N27" s="9" t="s">
        <v>1</v>
      </c>
      <c r="O27" s="51"/>
      <c r="P27" s="52">
        <v>184</v>
      </c>
      <c r="Q27" s="9" t="s">
        <v>1</v>
      </c>
      <c r="R27" s="51"/>
      <c r="S27" s="52"/>
      <c r="T27" s="9"/>
      <c r="U27" s="51"/>
      <c r="V27" s="52"/>
      <c r="W27" s="9"/>
      <c r="X27" s="51"/>
      <c r="Y27" s="52">
        <v>200</v>
      </c>
      <c r="Z27" s="9" t="s">
        <v>1</v>
      </c>
      <c r="AA27" s="51"/>
      <c r="AB27" s="52">
        <v>184</v>
      </c>
      <c r="AC27" s="9" t="s">
        <v>1</v>
      </c>
    </row>
    <row r="28" spans="1:29" ht="15.75">
      <c r="A28" s="18">
        <v>19</v>
      </c>
      <c r="B28" s="25" t="s">
        <v>129</v>
      </c>
      <c r="C28" s="5"/>
      <c r="D28" s="16">
        <f t="shared" si="0"/>
        <v>857.5</v>
      </c>
      <c r="E28" s="51"/>
      <c r="F28" s="97"/>
      <c r="G28" s="52">
        <v>176</v>
      </c>
      <c r="H28" s="9" t="s">
        <v>1</v>
      </c>
      <c r="I28" s="51"/>
      <c r="J28" s="52">
        <v>92.5</v>
      </c>
      <c r="K28" s="9" t="s">
        <v>1</v>
      </c>
      <c r="L28" s="51"/>
      <c r="M28" s="52"/>
      <c r="N28" s="9"/>
      <c r="O28" s="51"/>
      <c r="P28" s="52"/>
      <c r="Q28" s="9"/>
      <c r="R28" s="51"/>
      <c r="S28" s="52">
        <v>192</v>
      </c>
      <c r="T28" s="9" t="s">
        <v>1</v>
      </c>
      <c r="U28" s="51"/>
      <c r="V28" s="52">
        <v>167</v>
      </c>
      <c r="W28" s="9" t="s">
        <v>1</v>
      </c>
      <c r="X28" s="51"/>
      <c r="Y28" s="52"/>
      <c r="Z28" s="9"/>
      <c r="AA28" s="51"/>
      <c r="AB28" s="52">
        <v>230</v>
      </c>
      <c r="AC28" s="9" t="s">
        <v>1</v>
      </c>
    </row>
    <row r="29" spans="1:29" ht="15.75">
      <c r="A29" s="18">
        <v>20</v>
      </c>
      <c r="B29" s="28" t="s">
        <v>26</v>
      </c>
      <c r="C29" s="5"/>
      <c r="D29" s="16">
        <f t="shared" si="0"/>
        <v>735</v>
      </c>
      <c r="E29" s="51"/>
      <c r="F29" s="97"/>
      <c r="G29" s="52">
        <v>70</v>
      </c>
      <c r="H29" s="9" t="s">
        <v>1</v>
      </c>
      <c r="I29" s="51"/>
      <c r="J29" s="52">
        <v>120</v>
      </c>
      <c r="K29" s="9" t="s">
        <v>1</v>
      </c>
      <c r="L29" s="51"/>
      <c r="M29" s="52"/>
      <c r="N29" s="9"/>
      <c r="O29" s="51"/>
      <c r="P29" s="52"/>
      <c r="Q29" s="9"/>
      <c r="R29" s="51"/>
      <c r="S29" s="52">
        <v>168</v>
      </c>
      <c r="T29" s="9" t="s">
        <v>1</v>
      </c>
      <c r="U29" s="51"/>
      <c r="V29" s="52">
        <v>75</v>
      </c>
      <c r="W29" s="9" t="s">
        <v>1</v>
      </c>
      <c r="X29" s="51"/>
      <c r="Y29" s="52">
        <v>168</v>
      </c>
      <c r="Z29" s="9" t="s">
        <v>1</v>
      </c>
      <c r="AA29" s="51"/>
      <c r="AB29" s="52">
        <v>134</v>
      </c>
      <c r="AC29" s="9" t="s">
        <v>1</v>
      </c>
    </row>
    <row r="30" spans="1:29" ht="15.75">
      <c r="A30" s="18">
        <v>21</v>
      </c>
      <c r="B30" s="26" t="s">
        <v>98</v>
      </c>
      <c r="C30" s="5"/>
      <c r="D30" s="16">
        <f t="shared" si="0"/>
        <v>727</v>
      </c>
      <c r="E30" s="51"/>
      <c r="F30" s="97">
        <v>1</v>
      </c>
      <c r="G30" s="52">
        <v>184</v>
      </c>
      <c r="H30" s="9" t="s">
        <v>1</v>
      </c>
      <c r="I30" s="51"/>
      <c r="J30" s="52">
        <v>184</v>
      </c>
      <c r="K30" s="9" t="s">
        <v>1</v>
      </c>
      <c r="L30" s="51"/>
      <c r="M30" s="52"/>
      <c r="N30" s="9"/>
      <c r="O30" s="51"/>
      <c r="P30" s="52"/>
      <c r="Q30" s="9"/>
      <c r="R30" s="51"/>
      <c r="S30" s="52"/>
      <c r="T30" s="9"/>
      <c r="U30" s="51"/>
      <c r="V30" s="52">
        <v>159</v>
      </c>
      <c r="W30" s="9" t="s">
        <v>1</v>
      </c>
      <c r="X30" s="51"/>
      <c r="Y30" s="52"/>
      <c r="Z30" s="9"/>
      <c r="AA30" s="51"/>
      <c r="AB30" s="52">
        <v>200</v>
      </c>
      <c r="AC30" s="9" t="s">
        <v>1</v>
      </c>
    </row>
    <row r="31" spans="1:29" ht="15.75">
      <c r="A31" s="18">
        <v>22</v>
      </c>
      <c r="B31" s="26" t="s">
        <v>103</v>
      </c>
      <c r="C31" s="5"/>
      <c r="D31" s="16">
        <f t="shared" si="0"/>
        <v>652</v>
      </c>
      <c r="E31" s="51"/>
      <c r="F31" s="97">
        <v>1</v>
      </c>
      <c r="G31" s="52">
        <v>152</v>
      </c>
      <c r="H31" s="9" t="s">
        <v>1</v>
      </c>
      <c r="I31" s="51"/>
      <c r="J31" s="52">
        <v>100</v>
      </c>
      <c r="K31" s="9" t="s">
        <v>1</v>
      </c>
      <c r="L31" s="51"/>
      <c r="M31" s="52"/>
      <c r="N31" s="9"/>
      <c r="O31" s="51"/>
      <c r="P31" s="52"/>
      <c r="Q31" s="9"/>
      <c r="R31" s="51"/>
      <c r="S31" s="52">
        <v>100</v>
      </c>
      <c r="T31" s="9" t="s">
        <v>1</v>
      </c>
      <c r="U31" s="51"/>
      <c r="V31" s="52">
        <v>100</v>
      </c>
      <c r="W31" s="9" t="s">
        <v>1</v>
      </c>
      <c r="X31" s="51"/>
      <c r="Y31" s="52">
        <v>100</v>
      </c>
      <c r="Z31" s="9" t="s">
        <v>1</v>
      </c>
      <c r="AA31" s="51"/>
      <c r="AB31" s="52">
        <v>100</v>
      </c>
      <c r="AC31" s="9" t="s">
        <v>1</v>
      </c>
    </row>
    <row r="32" spans="1:29" ht="15.75">
      <c r="A32" s="18">
        <v>23</v>
      </c>
      <c r="B32" s="25" t="s">
        <v>102</v>
      </c>
      <c r="C32" s="5"/>
      <c r="D32" s="16">
        <f t="shared" si="0"/>
        <v>615</v>
      </c>
      <c r="E32" s="51"/>
      <c r="F32" s="97"/>
      <c r="G32" s="52">
        <v>100</v>
      </c>
      <c r="H32" s="9" t="s">
        <v>1</v>
      </c>
      <c r="I32" s="51"/>
      <c r="J32" s="52">
        <v>70</v>
      </c>
      <c r="K32" s="9" t="s">
        <v>1</v>
      </c>
      <c r="L32" s="51"/>
      <c r="M32" s="52">
        <v>80</v>
      </c>
      <c r="N32" s="9" t="s">
        <v>1</v>
      </c>
      <c r="O32" s="51"/>
      <c r="P32" s="52">
        <v>65</v>
      </c>
      <c r="Q32" s="9" t="s">
        <v>1</v>
      </c>
      <c r="R32" s="51"/>
      <c r="S32" s="52">
        <v>80</v>
      </c>
      <c r="T32" s="9" t="s">
        <v>1</v>
      </c>
      <c r="U32" s="51"/>
      <c r="V32" s="52">
        <v>30</v>
      </c>
      <c r="W32" s="9" t="s">
        <v>1</v>
      </c>
      <c r="X32" s="51"/>
      <c r="Y32" s="52">
        <v>90</v>
      </c>
      <c r="Z32" s="9" t="s">
        <v>1</v>
      </c>
      <c r="AA32" s="51"/>
      <c r="AB32" s="52">
        <v>100</v>
      </c>
      <c r="AC32" s="9" t="s">
        <v>1</v>
      </c>
    </row>
    <row r="33" spans="1:29" ht="15.75">
      <c r="A33" s="18">
        <v>24</v>
      </c>
      <c r="B33" s="25" t="s">
        <v>101</v>
      </c>
      <c r="C33" s="5"/>
      <c r="D33" s="16">
        <f t="shared" si="0"/>
        <v>589</v>
      </c>
      <c r="E33" s="51"/>
      <c r="F33" s="97"/>
      <c r="G33" s="52">
        <v>80</v>
      </c>
      <c r="H33" s="9" t="s">
        <v>1</v>
      </c>
      <c r="I33" s="51"/>
      <c r="J33" s="52">
        <v>80</v>
      </c>
      <c r="K33" s="9" t="s">
        <v>1</v>
      </c>
      <c r="L33" s="51"/>
      <c r="M33" s="52"/>
      <c r="N33" s="9"/>
      <c r="O33" s="51"/>
      <c r="P33" s="52"/>
      <c r="Q33" s="9"/>
      <c r="R33" s="51"/>
      <c r="S33" s="52">
        <v>150</v>
      </c>
      <c r="T33" s="9" t="s">
        <v>1</v>
      </c>
      <c r="U33" s="51"/>
      <c r="V33" s="52">
        <v>95</v>
      </c>
      <c r="W33" s="9" t="s">
        <v>1</v>
      </c>
      <c r="X33" s="51"/>
      <c r="Y33" s="52"/>
      <c r="Z33" s="9"/>
      <c r="AA33" s="51"/>
      <c r="AB33" s="52">
        <v>184</v>
      </c>
      <c r="AC33" s="9" t="s">
        <v>1</v>
      </c>
    </row>
    <row r="34" spans="1:29" ht="15.75">
      <c r="A34" s="18">
        <v>25</v>
      </c>
      <c r="B34" s="26" t="s">
        <v>29</v>
      </c>
      <c r="C34" s="5"/>
      <c r="D34" s="16">
        <f t="shared" si="0"/>
        <v>563</v>
      </c>
      <c r="E34" s="51"/>
      <c r="F34" s="97">
        <v>1</v>
      </c>
      <c r="G34" s="52">
        <v>90</v>
      </c>
      <c r="H34" s="9" t="s">
        <v>1</v>
      </c>
      <c r="I34" s="51"/>
      <c r="J34" s="52">
        <v>71</v>
      </c>
      <c r="K34" s="9" t="s">
        <v>1</v>
      </c>
      <c r="L34" s="51"/>
      <c r="M34" s="52"/>
      <c r="N34" s="9"/>
      <c r="O34" s="51"/>
      <c r="P34" s="52"/>
      <c r="Q34" s="9"/>
      <c r="R34" s="51"/>
      <c r="S34" s="52">
        <v>110</v>
      </c>
      <c r="T34" s="9" t="s">
        <v>1</v>
      </c>
      <c r="U34" s="51"/>
      <c r="V34" s="52">
        <v>200</v>
      </c>
      <c r="W34" s="9" t="s">
        <v>1</v>
      </c>
      <c r="X34" s="51"/>
      <c r="Y34" s="52"/>
      <c r="Z34" s="9"/>
      <c r="AA34" s="51"/>
      <c r="AB34" s="52">
        <v>92</v>
      </c>
      <c r="AC34" s="9" t="s">
        <v>1</v>
      </c>
    </row>
    <row r="35" spans="1:29" ht="15.75">
      <c r="A35" s="18">
        <v>26</v>
      </c>
      <c r="B35" s="79" t="s">
        <v>107</v>
      </c>
      <c r="C35" s="5"/>
      <c r="D35" s="16">
        <f t="shared" si="0"/>
        <v>478</v>
      </c>
      <c r="E35" s="51"/>
      <c r="F35" s="97"/>
      <c r="G35" s="52">
        <v>142</v>
      </c>
      <c r="H35" s="9" t="s">
        <v>1</v>
      </c>
      <c r="I35" s="51"/>
      <c r="J35" s="52">
        <v>168</v>
      </c>
      <c r="K35" s="9" t="s">
        <v>1</v>
      </c>
      <c r="L35" s="51"/>
      <c r="M35" s="52"/>
      <c r="N35" s="9"/>
      <c r="O35" s="51"/>
      <c r="P35" s="52"/>
      <c r="Q35" s="9"/>
      <c r="R35" s="51"/>
      <c r="S35" s="52"/>
      <c r="T35" s="9"/>
      <c r="U35" s="51"/>
      <c r="V35" s="52"/>
      <c r="W35" s="9"/>
      <c r="X35" s="51"/>
      <c r="Y35" s="52"/>
      <c r="Z35" s="9"/>
      <c r="AA35" s="51"/>
      <c r="AB35" s="52">
        <v>168</v>
      </c>
      <c r="AC35" s="9" t="s">
        <v>1</v>
      </c>
    </row>
    <row r="36" spans="1:29" ht="15.75">
      <c r="A36" s="18">
        <v>27</v>
      </c>
      <c r="B36" s="25" t="s">
        <v>114</v>
      </c>
      <c r="C36" s="5"/>
      <c r="D36" s="16">
        <f t="shared" si="0"/>
        <v>294</v>
      </c>
      <c r="E36" s="51"/>
      <c r="F36" s="97"/>
      <c r="G36" s="52">
        <v>40</v>
      </c>
      <c r="H36" s="9" t="s">
        <v>1</v>
      </c>
      <c r="I36" s="51"/>
      <c r="J36" s="52"/>
      <c r="K36" s="9"/>
      <c r="L36" s="51"/>
      <c r="M36" s="52"/>
      <c r="N36" s="9"/>
      <c r="O36" s="51"/>
      <c r="P36" s="52"/>
      <c r="Q36" s="9"/>
      <c r="R36" s="51"/>
      <c r="S36" s="52">
        <v>179</v>
      </c>
      <c r="T36" s="9" t="s">
        <v>1</v>
      </c>
      <c r="U36" s="51"/>
      <c r="V36" s="52">
        <v>35</v>
      </c>
      <c r="W36" s="9" t="s">
        <v>1</v>
      </c>
      <c r="X36" s="51"/>
      <c r="Y36" s="52"/>
      <c r="Z36" s="9"/>
      <c r="AA36" s="51"/>
      <c r="AB36" s="52">
        <v>40</v>
      </c>
      <c r="AC36" s="9" t="s">
        <v>1</v>
      </c>
    </row>
    <row r="37" spans="1:29" ht="15.75">
      <c r="A37" s="18">
        <v>28</v>
      </c>
      <c r="B37" s="82" t="s">
        <v>224</v>
      </c>
      <c r="C37" s="5"/>
      <c r="D37" s="16">
        <f t="shared" si="0"/>
        <v>239</v>
      </c>
      <c r="E37" s="51"/>
      <c r="F37" s="97">
        <v>1</v>
      </c>
      <c r="G37" s="52">
        <v>105</v>
      </c>
      <c r="H37" s="9" t="s">
        <v>1</v>
      </c>
      <c r="I37" s="51"/>
      <c r="J37" s="52"/>
      <c r="K37" s="9"/>
      <c r="L37" s="51"/>
      <c r="M37" s="52"/>
      <c r="N37" s="9"/>
      <c r="O37" s="51"/>
      <c r="P37" s="52"/>
      <c r="Q37" s="9"/>
      <c r="R37" s="51"/>
      <c r="S37" s="52"/>
      <c r="T37" s="9"/>
      <c r="U37" s="51"/>
      <c r="V37" s="52"/>
      <c r="W37" s="9"/>
      <c r="X37" s="51"/>
      <c r="Y37" s="52"/>
      <c r="Z37" s="9"/>
      <c r="AA37" s="51"/>
      <c r="AB37" s="52">
        <v>134</v>
      </c>
      <c r="AC37" s="9" t="s">
        <v>1</v>
      </c>
    </row>
    <row r="38" spans="1:29" ht="15.75">
      <c r="A38" s="18">
        <v>29</v>
      </c>
      <c r="B38" s="78" t="s">
        <v>106</v>
      </c>
      <c r="C38" s="5"/>
      <c r="D38" s="16">
        <f t="shared" si="0"/>
        <v>207</v>
      </c>
      <c r="E38" s="51"/>
      <c r="F38" s="97">
        <v>1</v>
      </c>
      <c r="G38" s="52">
        <v>60</v>
      </c>
      <c r="H38" s="9" t="s">
        <v>1</v>
      </c>
      <c r="I38" s="51"/>
      <c r="J38" s="52"/>
      <c r="K38" s="9"/>
      <c r="L38" s="51"/>
      <c r="M38" s="52"/>
      <c r="N38" s="9"/>
      <c r="O38" s="51"/>
      <c r="P38" s="52"/>
      <c r="Q38" s="9"/>
      <c r="R38" s="51"/>
      <c r="S38" s="52">
        <v>80</v>
      </c>
      <c r="T38" s="9" t="s">
        <v>1</v>
      </c>
      <c r="U38" s="51"/>
      <c r="V38" s="52"/>
      <c r="W38" s="9"/>
      <c r="X38" s="51"/>
      <c r="Y38" s="52">
        <v>67</v>
      </c>
      <c r="Z38" s="9" t="s">
        <v>1</v>
      </c>
      <c r="AA38" s="51"/>
      <c r="AB38" s="52"/>
      <c r="AC38" s="9"/>
    </row>
    <row r="39" spans="1:29" ht="15.75">
      <c r="A39" s="18">
        <v>30</v>
      </c>
      <c r="B39" s="78" t="s">
        <v>175</v>
      </c>
      <c r="C39" s="5"/>
      <c r="D39" s="16">
        <f t="shared" si="0"/>
        <v>194</v>
      </c>
      <c r="E39" s="51"/>
      <c r="F39" s="97">
        <v>1</v>
      </c>
      <c r="G39" s="52">
        <v>50</v>
      </c>
      <c r="H39" s="9" t="s">
        <v>1</v>
      </c>
      <c r="I39" s="51"/>
      <c r="J39" s="52"/>
      <c r="K39" s="9"/>
      <c r="L39" s="51"/>
      <c r="M39" s="52"/>
      <c r="N39" s="9"/>
      <c r="O39" s="51"/>
      <c r="P39" s="52"/>
      <c r="Q39" s="9"/>
      <c r="R39" s="51"/>
      <c r="S39" s="52">
        <v>84</v>
      </c>
      <c r="T39" s="9" t="s">
        <v>1</v>
      </c>
      <c r="U39" s="51"/>
      <c r="V39" s="52"/>
      <c r="W39" s="9"/>
      <c r="X39" s="51"/>
      <c r="Y39" s="52">
        <v>60</v>
      </c>
      <c r="Z39" s="9" t="s">
        <v>1</v>
      </c>
      <c r="AA39" s="51"/>
      <c r="AB39" s="52"/>
      <c r="AC39" s="9"/>
    </row>
    <row r="40" spans="1:29" ht="15.75">
      <c r="A40" s="18">
        <v>31</v>
      </c>
      <c r="B40" s="78" t="s">
        <v>225</v>
      </c>
      <c r="C40" s="5"/>
      <c r="D40" s="16">
        <f t="shared" si="0"/>
        <v>192</v>
      </c>
      <c r="E40" s="51"/>
      <c r="F40" s="97">
        <v>1</v>
      </c>
      <c r="G40" s="52"/>
      <c r="H40" s="9"/>
      <c r="I40" s="51"/>
      <c r="J40" s="52"/>
      <c r="K40" s="9"/>
      <c r="L40" s="51"/>
      <c r="M40" s="52">
        <v>100</v>
      </c>
      <c r="N40" s="9" t="s">
        <v>1</v>
      </c>
      <c r="O40" s="51"/>
      <c r="P40" s="52">
        <v>92</v>
      </c>
      <c r="Q40" s="9" t="s">
        <v>1</v>
      </c>
      <c r="R40" s="51"/>
      <c r="S40" s="52"/>
      <c r="T40" s="9"/>
      <c r="U40" s="51"/>
      <c r="V40" s="52"/>
      <c r="W40" s="9"/>
      <c r="X40" s="51"/>
      <c r="Y40" s="52"/>
      <c r="Z40" s="9"/>
      <c r="AA40" s="51"/>
      <c r="AB40" s="52"/>
      <c r="AC40" s="9"/>
    </row>
    <row r="41" spans="1:29" ht="15.75">
      <c r="A41" s="18">
        <v>32</v>
      </c>
      <c r="B41" s="78" t="s">
        <v>236</v>
      </c>
      <c r="C41" s="5"/>
      <c r="D41" s="16">
        <f t="shared" si="0"/>
        <v>168</v>
      </c>
      <c r="E41" s="51"/>
      <c r="F41" s="97">
        <v>1</v>
      </c>
      <c r="G41" s="52"/>
      <c r="H41" s="9"/>
      <c r="I41" s="51"/>
      <c r="J41" s="52"/>
      <c r="K41" s="9"/>
      <c r="L41" s="51"/>
      <c r="M41" s="52"/>
      <c r="N41" s="9"/>
      <c r="O41" s="51"/>
      <c r="P41" s="52"/>
      <c r="Q41" s="9"/>
      <c r="R41" s="51"/>
      <c r="S41" s="52"/>
      <c r="T41" s="9"/>
      <c r="U41" s="51"/>
      <c r="V41" s="52">
        <v>84</v>
      </c>
      <c r="W41" s="9" t="s">
        <v>1</v>
      </c>
      <c r="X41" s="51"/>
      <c r="Y41" s="52"/>
      <c r="Z41" s="9"/>
      <c r="AA41" s="51"/>
      <c r="AB41" s="52">
        <v>84</v>
      </c>
      <c r="AC41" s="9" t="s">
        <v>1</v>
      </c>
    </row>
    <row r="42" spans="1:29" ht="15.75">
      <c r="A42" s="18">
        <v>33</v>
      </c>
      <c r="B42" s="82" t="s">
        <v>174</v>
      </c>
      <c r="C42" s="5"/>
      <c r="D42" s="16">
        <f t="shared" si="0"/>
        <v>130</v>
      </c>
      <c r="E42" s="51"/>
      <c r="F42" s="97">
        <v>1</v>
      </c>
      <c r="G42" s="52">
        <v>55</v>
      </c>
      <c r="H42" s="9" t="s">
        <v>1</v>
      </c>
      <c r="I42" s="51"/>
      <c r="J42" s="52"/>
      <c r="K42" s="9"/>
      <c r="L42" s="51"/>
      <c r="M42" s="52"/>
      <c r="N42" s="9"/>
      <c r="O42" s="51"/>
      <c r="P42" s="52"/>
      <c r="Q42" s="9"/>
      <c r="R42" s="51"/>
      <c r="S42" s="52">
        <v>75</v>
      </c>
      <c r="T42" s="9" t="s">
        <v>1</v>
      </c>
      <c r="U42" s="51"/>
      <c r="V42" s="52"/>
      <c r="W42" s="9"/>
      <c r="X42" s="51"/>
      <c r="Y42" s="52"/>
      <c r="Z42" s="9"/>
      <c r="AA42" s="51"/>
      <c r="AB42" s="52"/>
      <c r="AC42" s="9"/>
    </row>
    <row r="43" spans="1:29" ht="15.75">
      <c r="A43" s="18">
        <v>32.6666666666667</v>
      </c>
      <c r="B43" s="79" t="s">
        <v>210</v>
      </c>
      <c r="C43" s="5"/>
      <c r="D43" s="16">
        <f t="shared" si="0"/>
        <v>111</v>
      </c>
      <c r="E43" s="51"/>
      <c r="F43" s="97"/>
      <c r="G43" s="52"/>
      <c r="H43" s="9"/>
      <c r="I43" s="51"/>
      <c r="J43" s="52">
        <v>40</v>
      </c>
      <c r="K43" s="9" t="s">
        <v>1</v>
      </c>
      <c r="L43" s="51"/>
      <c r="M43" s="52"/>
      <c r="N43" s="9"/>
      <c r="O43" s="51"/>
      <c r="P43" s="52"/>
      <c r="Q43" s="9"/>
      <c r="R43" s="51"/>
      <c r="S43" s="52"/>
      <c r="T43" s="9"/>
      <c r="U43" s="51"/>
      <c r="V43" s="52">
        <v>71</v>
      </c>
      <c r="W43" s="9" t="s">
        <v>1</v>
      </c>
      <c r="X43" s="51"/>
      <c r="Y43" s="52"/>
      <c r="Z43" s="9"/>
      <c r="AA43" s="51"/>
      <c r="AB43" s="52"/>
      <c r="AC43" s="9"/>
    </row>
  </sheetData>
  <sortState ref="B10:AC43">
    <sortCondition descending="1" ref="D10:D43"/>
  </sortState>
  <mergeCells count="18">
    <mergeCell ref="B8:B9"/>
    <mergeCell ref="G9:H9"/>
    <mergeCell ref="D7:D9"/>
    <mergeCell ref="G8:H8"/>
    <mergeCell ref="P8:Q8"/>
    <mergeCell ref="P9:Q9"/>
    <mergeCell ref="M8:N8"/>
    <mergeCell ref="M9:N9"/>
    <mergeCell ref="J8:K8"/>
    <mergeCell ref="J9:K9"/>
    <mergeCell ref="V8:W8"/>
    <mergeCell ref="V9:W9"/>
    <mergeCell ref="S8:T8"/>
    <mergeCell ref="S9:T9"/>
    <mergeCell ref="AB8:AC8"/>
    <mergeCell ref="AB9:AC9"/>
    <mergeCell ref="Y8:Z8"/>
    <mergeCell ref="Y9:Z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/>
  <dimension ref="A1:AI10"/>
  <sheetViews>
    <sheetView workbookViewId="0">
      <selection activeCell="AF14" sqref="AF14"/>
    </sheetView>
  </sheetViews>
  <sheetFormatPr baseColWidth="10" defaultRowHeight="18.75"/>
  <cols>
    <col min="1" max="1" width="7" style="38" bestFit="1" customWidth="1"/>
    <col min="2" max="2" width="8.5703125" style="38" bestFit="1" customWidth="1"/>
    <col min="3" max="3" width="0.85546875" style="39" customWidth="1"/>
    <col min="4" max="4" width="3.5703125" style="35" bestFit="1" customWidth="1"/>
    <col min="5" max="5" width="7.5703125" style="35" bestFit="1" customWidth="1"/>
    <col min="6" max="6" width="5.42578125" style="35" bestFit="1" customWidth="1"/>
    <col min="7" max="7" width="3.85546875" style="35" bestFit="1" customWidth="1"/>
    <col min="8" max="8" width="0.85546875" style="39" customWidth="1"/>
    <col min="9" max="9" width="3.5703125" style="35" bestFit="1" customWidth="1"/>
    <col min="10" max="10" width="7.5703125" style="35" bestFit="1" customWidth="1"/>
    <col min="11" max="11" width="5.42578125" style="35" bestFit="1" customWidth="1"/>
    <col min="12" max="12" width="3.85546875" style="35" bestFit="1" customWidth="1"/>
    <col min="13" max="13" width="0.85546875" style="39" customWidth="1"/>
    <col min="14" max="14" width="5.85546875" style="35" customWidth="1"/>
    <col min="15" max="15" width="7.5703125" style="35" bestFit="1" customWidth="1"/>
    <col min="16" max="16" width="5.42578125" style="35" bestFit="1" customWidth="1"/>
    <col min="17" max="17" width="7.5703125" style="35" customWidth="1"/>
    <col min="18" max="18" width="0.85546875" style="39" customWidth="1"/>
    <col min="19" max="19" width="8.28515625" style="35" customWidth="1"/>
    <col min="20" max="20" width="7.5703125" style="35" bestFit="1" customWidth="1"/>
    <col min="21" max="21" width="5.42578125" style="35" bestFit="1" customWidth="1"/>
    <col min="22" max="22" width="5.28515625" style="35" customWidth="1"/>
    <col min="23" max="23" width="0.85546875" style="39" customWidth="1"/>
    <col min="24" max="24" width="3.5703125" style="35" bestFit="1" customWidth="1"/>
    <col min="25" max="25" width="7.5703125" style="35" bestFit="1" customWidth="1"/>
    <col min="26" max="26" width="5.42578125" style="35" bestFit="1" customWidth="1"/>
    <col min="27" max="27" width="3.85546875" style="35" bestFit="1" customWidth="1"/>
    <col min="28" max="28" width="0.85546875" customWidth="1"/>
    <col min="29" max="30" width="8.7109375" style="35" customWidth="1"/>
    <col min="31" max="32" width="8.7109375" customWidth="1"/>
    <col min="33" max="33" width="0.7109375" customWidth="1"/>
    <col min="34" max="35" width="8.7109375" customWidth="1"/>
  </cols>
  <sheetData>
    <row r="1" spans="1:35">
      <c r="C1" s="40"/>
      <c r="D1" s="324" t="s">
        <v>22</v>
      </c>
      <c r="E1" s="325"/>
      <c r="F1" s="325"/>
      <c r="G1" s="325"/>
      <c r="H1" s="40"/>
      <c r="I1" s="324" t="s">
        <v>23</v>
      </c>
      <c r="J1" s="325"/>
      <c r="K1" s="325"/>
      <c r="L1" s="325"/>
      <c r="M1" s="40"/>
      <c r="N1" s="324" t="s">
        <v>24</v>
      </c>
      <c r="O1" s="325"/>
      <c r="P1" s="325"/>
      <c r="Q1" s="325"/>
      <c r="R1" s="40"/>
      <c r="S1" s="324" t="s">
        <v>27</v>
      </c>
      <c r="T1" s="325"/>
      <c r="U1" s="325"/>
      <c r="V1" s="325"/>
      <c r="W1" s="40"/>
      <c r="X1" s="324" t="s">
        <v>25</v>
      </c>
      <c r="Y1" s="325"/>
      <c r="Z1" s="325"/>
      <c r="AA1" s="325"/>
      <c r="AB1" s="43"/>
      <c r="AC1" s="236" t="s">
        <v>127</v>
      </c>
      <c r="AD1" s="238"/>
      <c r="AE1" s="330" t="s">
        <v>35</v>
      </c>
      <c r="AF1" s="330"/>
    </row>
    <row r="2" spans="1:35">
      <c r="B2" s="41" t="s">
        <v>19</v>
      </c>
      <c r="C2" s="40"/>
      <c r="D2" s="36" t="s">
        <v>20</v>
      </c>
      <c r="E2" s="36" t="s">
        <v>21</v>
      </c>
      <c r="F2" s="36" t="s">
        <v>95</v>
      </c>
      <c r="G2" s="36" t="s">
        <v>12</v>
      </c>
      <c r="H2" s="40"/>
      <c r="I2" s="36" t="s">
        <v>20</v>
      </c>
      <c r="J2" s="36" t="s">
        <v>21</v>
      </c>
      <c r="K2" s="36" t="s">
        <v>95</v>
      </c>
      <c r="L2" s="36" t="s">
        <v>12</v>
      </c>
      <c r="M2" s="40"/>
      <c r="N2" s="36" t="s">
        <v>20</v>
      </c>
      <c r="O2" s="36" t="s">
        <v>21</v>
      </c>
      <c r="P2" s="36" t="s">
        <v>95</v>
      </c>
      <c r="Q2" s="36" t="s">
        <v>12</v>
      </c>
      <c r="R2" s="40"/>
      <c r="S2" s="36" t="s">
        <v>20</v>
      </c>
      <c r="T2" s="36" t="s">
        <v>21</v>
      </c>
      <c r="U2" s="36" t="s">
        <v>95</v>
      </c>
      <c r="V2" s="36" t="s">
        <v>12</v>
      </c>
      <c r="W2" s="40"/>
      <c r="X2" s="36" t="s">
        <v>20</v>
      </c>
      <c r="Y2" s="36" t="s">
        <v>21</v>
      </c>
      <c r="Z2" s="36" t="s">
        <v>95</v>
      </c>
      <c r="AA2" s="36" t="s">
        <v>12</v>
      </c>
      <c r="AB2" s="43"/>
      <c r="AC2" s="36" t="s">
        <v>95</v>
      </c>
      <c r="AD2" s="36" t="s">
        <v>12</v>
      </c>
      <c r="AE2" s="36" t="s">
        <v>95</v>
      </c>
      <c r="AF2" s="36" t="s">
        <v>12</v>
      </c>
    </row>
    <row r="3" spans="1:35">
      <c r="A3" s="39">
        <v>2019</v>
      </c>
      <c r="B3" s="42">
        <f>SUM(D3+I3+N3+S3+X3)</f>
        <v>82</v>
      </c>
      <c r="C3" s="40"/>
      <c r="D3" s="36">
        <v>36</v>
      </c>
      <c r="E3" s="36">
        <v>20</v>
      </c>
      <c r="F3" s="36">
        <v>19</v>
      </c>
      <c r="G3" s="36">
        <v>17</v>
      </c>
      <c r="H3" s="40"/>
      <c r="I3" s="36">
        <v>12</v>
      </c>
      <c r="J3" s="36">
        <v>3</v>
      </c>
      <c r="K3" s="36">
        <v>8</v>
      </c>
      <c r="L3" s="36">
        <v>4</v>
      </c>
      <c r="M3" s="40"/>
      <c r="N3" s="36">
        <v>20</v>
      </c>
      <c r="O3" s="36">
        <v>8</v>
      </c>
      <c r="P3" s="36">
        <v>15</v>
      </c>
      <c r="Q3" s="36">
        <v>5</v>
      </c>
      <c r="R3" s="40"/>
      <c r="S3" s="36">
        <v>13</v>
      </c>
      <c r="T3" s="36">
        <v>8</v>
      </c>
      <c r="U3" s="36">
        <v>6</v>
      </c>
      <c r="V3" s="36">
        <v>7</v>
      </c>
      <c r="W3" s="40"/>
      <c r="X3" s="36">
        <v>1</v>
      </c>
      <c r="Y3" s="36">
        <v>1</v>
      </c>
      <c r="Z3" s="36">
        <v>1</v>
      </c>
      <c r="AA3" s="36">
        <v>0</v>
      </c>
      <c r="AB3" s="43"/>
      <c r="AC3" s="27">
        <f t="shared" ref="AC3:AD5" si="0">SUM(F3+K3+P3+U3+Z3)</f>
        <v>49</v>
      </c>
      <c r="AD3" s="27">
        <f t="shared" si="0"/>
        <v>33</v>
      </c>
      <c r="AE3" s="27">
        <v>17</v>
      </c>
      <c r="AF3" s="27">
        <v>15</v>
      </c>
    </row>
    <row r="4" spans="1:35">
      <c r="A4" s="39">
        <v>2021</v>
      </c>
      <c r="B4" s="42">
        <f>SUM(AC4:AD4)</f>
        <v>54</v>
      </c>
      <c r="C4" s="40"/>
      <c r="D4" s="36">
        <v>29</v>
      </c>
      <c r="E4" s="36">
        <v>13</v>
      </c>
      <c r="F4" s="36">
        <v>14</v>
      </c>
      <c r="G4" s="36">
        <v>15</v>
      </c>
      <c r="H4" s="40"/>
      <c r="I4" s="36">
        <v>4</v>
      </c>
      <c r="J4" s="36">
        <v>0</v>
      </c>
      <c r="K4" s="36">
        <v>3</v>
      </c>
      <c r="L4" s="36">
        <v>1</v>
      </c>
      <c r="M4" s="40"/>
      <c r="N4" s="36">
        <v>15</v>
      </c>
      <c r="O4" s="36">
        <v>5</v>
      </c>
      <c r="P4" s="36">
        <v>5</v>
      </c>
      <c r="Q4" s="36">
        <v>10</v>
      </c>
      <c r="R4" s="40"/>
      <c r="S4" s="36">
        <v>4</v>
      </c>
      <c r="T4" s="36">
        <v>2</v>
      </c>
      <c r="U4" s="36">
        <v>0</v>
      </c>
      <c r="V4" s="36">
        <v>4</v>
      </c>
      <c r="W4" s="40"/>
      <c r="X4" s="36">
        <v>2</v>
      </c>
      <c r="Y4" s="36">
        <v>1</v>
      </c>
      <c r="Z4" s="36">
        <v>1</v>
      </c>
      <c r="AA4" s="36">
        <v>1</v>
      </c>
      <c r="AB4" s="43"/>
      <c r="AC4" s="27">
        <f t="shared" si="0"/>
        <v>23</v>
      </c>
      <c r="AD4" s="27">
        <f t="shared" si="0"/>
        <v>31</v>
      </c>
      <c r="AE4" s="27">
        <v>13</v>
      </c>
      <c r="AF4" s="27">
        <v>10</v>
      </c>
    </row>
    <row r="5" spans="1:35">
      <c r="A5" s="39">
        <v>2022</v>
      </c>
      <c r="B5" s="42">
        <f>SUM(AC5:AD5)</f>
        <v>93</v>
      </c>
      <c r="C5" s="40"/>
      <c r="D5" s="36">
        <v>37</v>
      </c>
      <c r="E5" s="36">
        <v>16</v>
      </c>
      <c r="F5" s="36">
        <v>17</v>
      </c>
      <c r="G5" s="36">
        <v>20</v>
      </c>
      <c r="H5" s="40"/>
      <c r="I5" s="36">
        <v>12</v>
      </c>
      <c r="J5" s="36">
        <v>5</v>
      </c>
      <c r="K5" s="36">
        <v>5</v>
      </c>
      <c r="L5" s="36">
        <v>7</v>
      </c>
      <c r="M5" s="40"/>
      <c r="N5" s="36">
        <v>5</v>
      </c>
      <c r="O5" s="36">
        <v>0</v>
      </c>
      <c r="P5" s="36">
        <v>3</v>
      </c>
      <c r="Q5" s="36">
        <v>2</v>
      </c>
      <c r="R5" s="40"/>
      <c r="S5" s="36">
        <v>32</v>
      </c>
      <c r="T5" s="36">
        <v>22</v>
      </c>
      <c r="U5" s="36">
        <v>9</v>
      </c>
      <c r="V5" s="36">
        <v>23</v>
      </c>
      <c r="W5" s="40"/>
      <c r="X5" s="36">
        <v>7</v>
      </c>
      <c r="Y5" s="36">
        <v>2</v>
      </c>
      <c r="Z5" s="36">
        <v>1</v>
      </c>
      <c r="AA5" s="36">
        <v>6</v>
      </c>
      <c r="AB5" s="43"/>
      <c r="AC5" s="27">
        <f t="shared" si="0"/>
        <v>35</v>
      </c>
      <c r="AD5" s="27">
        <f t="shared" si="0"/>
        <v>58</v>
      </c>
      <c r="AE5" s="27">
        <v>16</v>
      </c>
      <c r="AF5" s="27">
        <v>19</v>
      </c>
    </row>
    <row r="6" spans="1:35">
      <c r="A6" s="69"/>
      <c r="B6" s="70"/>
      <c r="C6" s="71"/>
      <c r="D6" s="72"/>
      <c r="E6" s="72"/>
      <c r="F6" s="72"/>
      <c r="G6" s="72"/>
      <c r="H6" s="71"/>
      <c r="I6" s="72"/>
      <c r="J6" s="72"/>
      <c r="K6" s="72"/>
      <c r="L6" s="72"/>
      <c r="M6" s="71"/>
      <c r="N6" s="72"/>
      <c r="O6" s="72"/>
      <c r="P6" s="72"/>
      <c r="Q6" s="72"/>
      <c r="R6" s="71"/>
      <c r="S6" s="72"/>
      <c r="T6" s="72"/>
      <c r="U6" s="72"/>
      <c r="V6" s="72"/>
      <c r="W6" s="71"/>
      <c r="X6" s="72"/>
      <c r="Y6" s="72"/>
      <c r="Z6" s="72"/>
      <c r="AA6" s="72"/>
      <c r="AB6" s="5"/>
      <c r="AC6" s="73"/>
      <c r="AD6" s="73"/>
    </row>
    <row r="7" spans="1:35">
      <c r="C7" s="40"/>
      <c r="D7" s="322" t="s">
        <v>22</v>
      </c>
      <c r="E7" s="323"/>
      <c r="F7" s="323"/>
      <c r="G7" s="323"/>
      <c r="H7" s="40"/>
      <c r="I7" s="322" t="s">
        <v>23</v>
      </c>
      <c r="J7" s="323"/>
      <c r="K7" s="323"/>
      <c r="L7" s="323"/>
      <c r="M7" s="40"/>
      <c r="N7" s="322" t="s">
        <v>94</v>
      </c>
      <c r="O7" s="323"/>
      <c r="P7" s="323"/>
      <c r="Q7" s="323"/>
      <c r="R7" s="40"/>
      <c r="S7" s="322" t="s">
        <v>25</v>
      </c>
      <c r="T7" s="323"/>
      <c r="U7" s="323"/>
      <c r="V7" s="323"/>
      <c r="W7" s="40"/>
      <c r="X7" s="322" t="s">
        <v>157</v>
      </c>
      <c r="Y7" s="323"/>
      <c r="Z7" s="323"/>
      <c r="AA7" s="323"/>
      <c r="AB7" s="106"/>
      <c r="AC7" s="328" t="s">
        <v>127</v>
      </c>
      <c r="AD7" s="329"/>
      <c r="AE7" s="329"/>
      <c r="AF7" s="329"/>
      <c r="AG7" s="43"/>
      <c r="AH7" s="327" t="s">
        <v>35</v>
      </c>
      <c r="AI7" s="327"/>
    </row>
    <row r="8" spans="1:35">
      <c r="B8" s="41" t="s">
        <v>19</v>
      </c>
      <c r="C8" s="40"/>
      <c r="D8" s="36" t="s">
        <v>20</v>
      </c>
      <c r="E8" s="36" t="s">
        <v>21</v>
      </c>
      <c r="F8" s="36" t="s">
        <v>95</v>
      </c>
      <c r="G8" s="36" t="s">
        <v>12</v>
      </c>
      <c r="H8" s="40"/>
      <c r="I8" s="36" t="s">
        <v>20</v>
      </c>
      <c r="J8" s="36" t="s">
        <v>21</v>
      </c>
      <c r="K8" s="36" t="s">
        <v>95</v>
      </c>
      <c r="L8" s="36" t="s">
        <v>12</v>
      </c>
      <c r="M8" s="40"/>
      <c r="N8" s="36" t="s">
        <v>20</v>
      </c>
      <c r="O8" s="36" t="s">
        <v>21</v>
      </c>
      <c r="P8" s="36" t="s">
        <v>95</v>
      </c>
      <c r="Q8" s="36" t="s">
        <v>12</v>
      </c>
      <c r="R8" s="40"/>
      <c r="S8" s="36" t="s">
        <v>20</v>
      </c>
      <c r="T8" s="36" t="s">
        <v>21</v>
      </c>
      <c r="U8" s="36" t="s">
        <v>95</v>
      </c>
      <c r="V8" s="36" t="s">
        <v>12</v>
      </c>
      <c r="W8" s="40"/>
      <c r="X8" s="36" t="s">
        <v>20</v>
      </c>
      <c r="Y8" s="36" t="s">
        <v>21</v>
      </c>
      <c r="Z8" s="36" t="s">
        <v>95</v>
      </c>
      <c r="AA8" s="36" t="s">
        <v>12</v>
      </c>
      <c r="AB8" s="106"/>
      <c r="AC8" s="326" t="s">
        <v>95</v>
      </c>
      <c r="AD8" s="238"/>
      <c r="AE8" s="326" t="s">
        <v>12</v>
      </c>
      <c r="AF8" s="238"/>
      <c r="AG8" s="43"/>
      <c r="AH8" s="36" t="s">
        <v>95</v>
      </c>
      <c r="AI8" s="36" t="s">
        <v>12</v>
      </c>
    </row>
    <row r="9" spans="1:35">
      <c r="A9" s="39">
        <v>2023</v>
      </c>
      <c r="B9" s="42">
        <f>SUM(AC9+AE9)</f>
        <v>96</v>
      </c>
      <c r="C9" s="40"/>
      <c r="D9" s="36">
        <f>SUM(F9:G9)</f>
        <v>36</v>
      </c>
      <c r="E9" s="36">
        <v>18</v>
      </c>
      <c r="F9" s="36">
        <v>16</v>
      </c>
      <c r="G9" s="36">
        <v>20</v>
      </c>
      <c r="H9" s="40"/>
      <c r="I9" s="36">
        <f>SUM(K9:L9)</f>
        <v>15</v>
      </c>
      <c r="J9" s="36">
        <v>13</v>
      </c>
      <c r="K9" s="36">
        <v>7</v>
      </c>
      <c r="L9" s="36">
        <v>8</v>
      </c>
      <c r="M9" s="40"/>
      <c r="N9" s="36">
        <f>SUM(P9:Q9)</f>
        <v>32</v>
      </c>
      <c r="O9" s="36">
        <v>17</v>
      </c>
      <c r="P9" s="36">
        <v>14</v>
      </c>
      <c r="Q9" s="36">
        <v>18</v>
      </c>
      <c r="R9" s="40"/>
      <c r="S9" s="36">
        <f>SUM(U9:V9)</f>
        <v>13</v>
      </c>
      <c r="T9" s="36">
        <v>4</v>
      </c>
      <c r="U9" s="36">
        <v>6</v>
      </c>
      <c r="V9" s="36">
        <v>7</v>
      </c>
      <c r="W9" s="40"/>
      <c r="X9" s="36"/>
      <c r="Y9" s="36"/>
      <c r="Z9" s="36"/>
      <c r="AA9" s="36"/>
      <c r="AB9" s="106"/>
      <c r="AC9" s="326">
        <f>SUM(F9+K9+P9+U9)</f>
        <v>43</v>
      </c>
      <c r="AD9" s="238"/>
      <c r="AE9" s="326">
        <f>SUM(G9+L9+Q9+V9)</f>
        <v>53</v>
      </c>
      <c r="AF9" s="238"/>
      <c r="AG9" s="43"/>
      <c r="AH9" s="27">
        <v>15</v>
      </c>
      <c r="AI9" s="27">
        <v>20</v>
      </c>
    </row>
    <row r="10" spans="1:35">
      <c r="A10" s="39">
        <v>2024</v>
      </c>
      <c r="B10" s="42">
        <f>SUM(AC10+AE10)</f>
        <v>91</v>
      </c>
      <c r="C10" s="40"/>
      <c r="D10" s="36">
        <f>SUM(F10:G10)</f>
        <v>30</v>
      </c>
      <c r="E10" s="36">
        <v>11</v>
      </c>
      <c r="F10" s="36">
        <v>12</v>
      </c>
      <c r="G10" s="36">
        <v>18</v>
      </c>
      <c r="H10" s="40"/>
      <c r="I10" s="36">
        <f>SUM(K10:L10)</f>
        <v>21</v>
      </c>
      <c r="J10" s="36">
        <v>10</v>
      </c>
      <c r="K10" s="36">
        <v>9</v>
      </c>
      <c r="L10" s="36">
        <v>12</v>
      </c>
      <c r="M10" s="40"/>
      <c r="N10" s="36">
        <f>SUM(P10:Q10)</f>
        <v>28</v>
      </c>
      <c r="O10" s="36">
        <v>12</v>
      </c>
      <c r="P10" s="36">
        <v>20</v>
      </c>
      <c r="Q10" s="36">
        <v>8</v>
      </c>
      <c r="R10" s="40"/>
      <c r="S10" s="36">
        <f>SUM(U10:V10)</f>
        <v>9</v>
      </c>
      <c r="T10" s="36">
        <v>1</v>
      </c>
      <c r="U10" s="36">
        <v>6</v>
      </c>
      <c r="V10" s="36">
        <v>3</v>
      </c>
      <c r="W10" s="40"/>
      <c r="X10" s="36">
        <f>SUM(Z10:AA10)</f>
        <v>3</v>
      </c>
      <c r="Y10" s="36">
        <v>1</v>
      </c>
      <c r="Z10" s="36">
        <v>2</v>
      </c>
      <c r="AA10" s="36">
        <v>1</v>
      </c>
      <c r="AB10" s="106"/>
      <c r="AC10" s="326">
        <f>SUM(F10+K10+P10+U10+Z10)</f>
        <v>49</v>
      </c>
      <c r="AD10" s="238"/>
      <c r="AE10" s="326">
        <f>SUM(G10+L10+Q10+V10+AA10)</f>
        <v>42</v>
      </c>
      <c r="AF10" s="238"/>
      <c r="AG10" s="43"/>
      <c r="AH10" s="27">
        <v>18</v>
      </c>
      <c r="AI10" s="27">
        <v>16</v>
      </c>
    </row>
  </sheetData>
  <mergeCells count="20">
    <mergeCell ref="AE8:AF8"/>
    <mergeCell ref="AE9:AF9"/>
    <mergeCell ref="AH7:AI7"/>
    <mergeCell ref="AC1:AD1"/>
    <mergeCell ref="AC10:AD10"/>
    <mergeCell ref="AE10:AF10"/>
    <mergeCell ref="AC7:AF7"/>
    <mergeCell ref="AE1:AF1"/>
    <mergeCell ref="AC8:AD8"/>
    <mergeCell ref="AC9:AD9"/>
    <mergeCell ref="X7:AA7"/>
    <mergeCell ref="D1:G1"/>
    <mergeCell ref="I1:L1"/>
    <mergeCell ref="N1:Q1"/>
    <mergeCell ref="S1:V1"/>
    <mergeCell ref="X1:AA1"/>
    <mergeCell ref="D7:G7"/>
    <mergeCell ref="I7:L7"/>
    <mergeCell ref="N7:Q7"/>
    <mergeCell ref="S7:V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published="0"/>
  <dimension ref="A1:H46"/>
  <sheetViews>
    <sheetView workbookViewId="0">
      <selection activeCell="A4" sqref="A4:A5"/>
    </sheetView>
  </sheetViews>
  <sheetFormatPr baseColWidth="10" defaultRowHeight="15"/>
  <cols>
    <col min="1" max="1" width="17.140625" bestFit="1" customWidth="1"/>
    <col min="2" max="2" width="6" style="35" bestFit="1" customWidth="1"/>
    <col min="3" max="3" width="5.7109375" style="35" bestFit="1" customWidth="1"/>
    <col min="4" max="4" width="6.42578125" style="35" bestFit="1" customWidth="1"/>
    <col min="5" max="5" width="5.7109375" style="35" bestFit="1" customWidth="1"/>
    <col min="6" max="7" width="5.7109375" style="35" customWidth="1"/>
    <col min="8" max="8" width="6.5703125" bestFit="1" customWidth="1"/>
  </cols>
  <sheetData>
    <row r="1" spans="1:8">
      <c r="A1" t="s">
        <v>238</v>
      </c>
    </row>
    <row r="2" spans="1:8">
      <c r="A2" t="s">
        <v>239</v>
      </c>
    </row>
    <row r="4" spans="1:8">
      <c r="A4" s="264" t="s">
        <v>37</v>
      </c>
    </row>
    <row r="5" spans="1:8">
      <c r="A5" s="279"/>
      <c r="B5" s="35" t="s">
        <v>109</v>
      </c>
      <c r="C5" s="35" t="s">
        <v>110</v>
      </c>
      <c r="D5" s="35" t="s">
        <v>111</v>
      </c>
      <c r="E5" s="35" t="s">
        <v>112</v>
      </c>
      <c r="F5" s="35" t="s">
        <v>176</v>
      </c>
      <c r="G5" s="35" t="s">
        <v>177</v>
      </c>
      <c r="H5" s="81" t="s">
        <v>19</v>
      </c>
    </row>
    <row r="6" spans="1:8">
      <c r="A6" s="25" t="s">
        <v>129</v>
      </c>
      <c r="D6" s="107">
        <v>2</v>
      </c>
      <c r="H6">
        <f>SUM(B6:G6)</f>
        <v>2</v>
      </c>
    </row>
    <row r="7" spans="1:8">
      <c r="A7" s="25" t="s">
        <v>30</v>
      </c>
      <c r="B7" s="107">
        <v>1</v>
      </c>
      <c r="D7" s="107">
        <v>1</v>
      </c>
      <c r="H7">
        <f t="shared" ref="H7:H40" si="0">SUM(B7:G7)</f>
        <v>2</v>
      </c>
    </row>
    <row r="8" spans="1:8">
      <c r="A8" s="26" t="s">
        <v>14</v>
      </c>
      <c r="B8" s="107">
        <v>1</v>
      </c>
      <c r="C8" s="107">
        <v>2</v>
      </c>
      <c r="D8" s="107">
        <v>2</v>
      </c>
      <c r="E8" s="107">
        <v>2</v>
      </c>
      <c r="H8">
        <f t="shared" si="0"/>
        <v>7</v>
      </c>
    </row>
    <row r="9" spans="1:8">
      <c r="A9" s="26" t="s">
        <v>225</v>
      </c>
      <c r="B9" s="107"/>
      <c r="C9" s="107"/>
      <c r="D9" s="107"/>
      <c r="E9" s="107">
        <v>1</v>
      </c>
      <c r="H9">
        <f t="shared" si="0"/>
        <v>1</v>
      </c>
    </row>
    <row r="10" spans="1:8">
      <c r="A10" s="25" t="s">
        <v>28</v>
      </c>
      <c r="B10" s="107">
        <v>1</v>
      </c>
      <c r="C10" s="107">
        <v>1</v>
      </c>
      <c r="D10" s="107">
        <v>1</v>
      </c>
      <c r="H10">
        <f t="shared" si="0"/>
        <v>3</v>
      </c>
    </row>
    <row r="11" spans="1:8">
      <c r="A11" s="78" t="s">
        <v>104</v>
      </c>
      <c r="B11" s="107">
        <v>2</v>
      </c>
      <c r="H11">
        <f t="shared" si="0"/>
        <v>2</v>
      </c>
    </row>
    <row r="12" spans="1:8">
      <c r="A12" s="82" t="s">
        <v>173</v>
      </c>
      <c r="B12" s="107">
        <v>1</v>
      </c>
      <c r="C12" s="107">
        <v>1</v>
      </c>
      <c r="D12" s="107">
        <v>3</v>
      </c>
      <c r="H12">
        <f t="shared" si="0"/>
        <v>5</v>
      </c>
    </row>
    <row r="13" spans="1:8">
      <c r="A13" s="82" t="s">
        <v>236</v>
      </c>
      <c r="B13" s="122"/>
      <c r="C13" s="122"/>
      <c r="D13" s="107">
        <v>1</v>
      </c>
      <c r="H13">
        <f t="shared" si="0"/>
        <v>1</v>
      </c>
    </row>
    <row r="14" spans="1:8">
      <c r="A14" s="26" t="s">
        <v>29</v>
      </c>
      <c r="D14" s="107">
        <v>1</v>
      </c>
      <c r="H14">
        <f t="shared" si="0"/>
        <v>1</v>
      </c>
    </row>
    <row r="15" spans="1:8">
      <c r="A15" s="26" t="s">
        <v>98</v>
      </c>
      <c r="B15" s="107">
        <v>1</v>
      </c>
      <c r="H15">
        <f t="shared" si="0"/>
        <v>1</v>
      </c>
    </row>
    <row r="16" spans="1:8">
      <c r="A16" s="25" t="s">
        <v>99</v>
      </c>
      <c r="B16" s="107">
        <v>3</v>
      </c>
      <c r="D16" s="107">
        <v>1</v>
      </c>
      <c r="H16">
        <f t="shared" si="0"/>
        <v>4</v>
      </c>
    </row>
    <row r="17" spans="1:8">
      <c r="A17" s="26" t="s">
        <v>31</v>
      </c>
      <c r="B17" s="107">
        <v>3</v>
      </c>
      <c r="C17" s="107">
        <v>2</v>
      </c>
      <c r="D17" s="107">
        <v>3</v>
      </c>
      <c r="E17" s="107">
        <v>1</v>
      </c>
      <c r="H17">
        <f t="shared" si="0"/>
        <v>9</v>
      </c>
    </row>
    <row r="18" spans="1:8">
      <c r="A18" s="26" t="s">
        <v>15</v>
      </c>
      <c r="B18" s="107">
        <v>1</v>
      </c>
      <c r="C18" s="107">
        <v>1</v>
      </c>
      <c r="D18" s="107">
        <v>2</v>
      </c>
      <c r="H18">
        <f t="shared" si="0"/>
        <v>4</v>
      </c>
    </row>
    <row r="19" spans="1:8">
      <c r="A19" s="25" t="s">
        <v>16</v>
      </c>
      <c r="B19" s="107">
        <v>4</v>
      </c>
      <c r="D19" s="107">
        <v>1</v>
      </c>
      <c r="E19" s="107">
        <v>3</v>
      </c>
      <c r="H19">
        <f t="shared" si="0"/>
        <v>8</v>
      </c>
    </row>
    <row r="20" spans="1:8">
      <c r="A20" s="25" t="s">
        <v>13</v>
      </c>
      <c r="B20" s="107">
        <v>1</v>
      </c>
      <c r="C20" s="107">
        <v>1</v>
      </c>
      <c r="H20">
        <f t="shared" si="0"/>
        <v>2</v>
      </c>
    </row>
    <row r="21" spans="1:8">
      <c r="A21" s="25" t="s">
        <v>113</v>
      </c>
      <c r="B21" s="107">
        <v>2</v>
      </c>
      <c r="C21" s="107">
        <v>1</v>
      </c>
      <c r="D21" s="107">
        <v>1</v>
      </c>
      <c r="H21">
        <f t="shared" si="0"/>
        <v>4</v>
      </c>
    </row>
    <row r="22" spans="1:8">
      <c r="A22" s="26" t="s">
        <v>17</v>
      </c>
      <c r="D22" s="107">
        <v>1</v>
      </c>
      <c r="E22" s="107">
        <v>1</v>
      </c>
      <c r="H22">
        <f t="shared" si="0"/>
        <v>2</v>
      </c>
    </row>
    <row r="23" spans="1:8">
      <c r="A23" s="25" t="s">
        <v>100</v>
      </c>
      <c r="C23" s="107">
        <v>2</v>
      </c>
      <c r="H23">
        <f t="shared" si="0"/>
        <v>2</v>
      </c>
    </row>
    <row r="24" spans="1:8">
      <c r="A24" s="25" t="s">
        <v>101</v>
      </c>
      <c r="B24" s="107">
        <v>1</v>
      </c>
      <c r="H24">
        <f t="shared" si="0"/>
        <v>1</v>
      </c>
    </row>
    <row r="25" spans="1:8">
      <c r="A25" s="26" t="s">
        <v>115</v>
      </c>
      <c r="C25" s="107">
        <v>2</v>
      </c>
      <c r="D25" s="107">
        <v>1</v>
      </c>
      <c r="G25" s="107">
        <v>1</v>
      </c>
      <c r="H25">
        <f t="shared" si="0"/>
        <v>4</v>
      </c>
    </row>
    <row r="26" spans="1:8">
      <c r="A26" s="25" t="s">
        <v>114</v>
      </c>
      <c r="B26" s="107">
        <v>2</v>
      </c>
      <c r="H26">
        <f t="shared" si="0"/>
        <v>2</v>
      </c>
    </row>
    <row r="27" spans="1:8">
      <c r="A27" s="25" t="s">
        <v>102</v>
      </c>
      <c r="C27" s="107">
        <v>1</v>
      </c>
      <c r="H27">
        <f t="shared" si="0"/>
        <v>1</v>
      </c>
    </row>
    <row r="28" spans="1:8">
      <c r="A28" s="26" t="s">
        <v>103</v>
      </c>
      <c r="D28" s="107">
        <v>1</v>
      </c>
      <c r="F28" s="107">
        <v>1</v>
      </c>
      <c r="H28">
        <f t="shared" si="0"/>
        <v>2</v>
      </c>
    </row>
    <row r="29" spans="1:8">
      <c r="A29" s="79" t="s">
        <v>107</v>
      </c>
      <c r="B29" s="107">
        <v>1</v>
      </c>
      <c r="H29">
        <f t="shared" si="0"/>
        <v>1</v>
      </c>
    </row>
    <row r="30" spans="1:8">
      <c r="A30" s="82" t="s">
        <v>224</v>
      </c>
      <c r="B30" s="107">
        <v>1</v>
      </c>
      <c r="D30" s="107">
        <v>1</v>
      </c>
      <c r="H30">
        <f t="shared" si="0"/>
        <v>2</v>
      </c>
    </row>
    <row r="31" spans="1:8">
      <c r="A31" s="28" t="s">
        <v>237</v>
      </c>
      <c r="B31" s="107"/>
      <c r="D31" s="107">
        <v>1</v>
      </c>
      <c r="H31">
        <f t="shared" si="0"/>
        <v>1</v>
      </c>
    </row>
    <row r="32" spans="1:8">
      <c r="A32" s="28" t="s">
        <v>26</v>
      </c>
      <c r="B32" s="107">
        <v>1</v>
      </c>
      <c r="H32">
        <f t="shared" si="0"/>
        <v>1</v>
      </c>
    </row>
    <row r="33" spans="1:8">
      <c r="A33" s="28" t="s">
        <v>235</v>
      </c>
      <c r="B33" s="107">
        <v>1</v>
      </c>
      <c r="C33" s="107">
        <v>3</v>
      </c>
      <c r="H33">
        <f t="shared" si="0"/>
        <v>4</v>
      </c>
    </row>
    <row r="34" spans="1:8">
      <c r="A34" s="82" t="s">
        <v>174</v>
      </c>
      <c r="D34" s="107">
        <v>1</v>
      </c>
      <c r="H34">
        <f t="shared" si="0"/>
        <v>1</v>
      </c>
    </row>
    <row r="35" spans="1:8">
      <c r="A35" s="78" t="s">
        <v>106</v>
      </c>
      <c r="D35" s="107">
        <v>1</v>
      </c>
      <c r="H35">
        <f t="shared" si="0"/>
        <v>1</v>
      </c>
    </row>
    <row r="36" spans="1:8">
      <c r="A36" s="78" t="s">
        <v>105</v>
      </c>
      <c r="B36" s="107">
        <v>2</v>
      </c>
      <c r="C36" s="107">
        <v>1</v>
      </c>
      <c r="H36">
        <f t="shared" si="0"/>
        <v>3</v>
      </c>
    </row>
    <row r="37" spans="1:8">
      <c r="A37" s="78" t="s">
        <v>126</v>
      </c>
      <c r="E37" s="107">
        <v>1</v>
      </c>
      <c r="H37">
        <f t="shared" si="0"/>
        <v>1</v>
      </c>
    </row>
    <row r="38" spans="1:8">
      <c r="A38" s="158" t="s">
        <v>208</v>
      </c>
      <c r="C38" s="107">
        <v>3</v>
      </c>
      <c r="E38" s="122"/>
      <c r="G38" s="107">
        <v>1</v>
      </c>
      <c r="H38">
        <f t="shared" si="0"/>
        <v>4</v>
      </c>
    </row>
    <row r="39" spans="1:8">
      <c r="A39" s="78" t="s">
        <v>175</v>
      </c>
      <c r="D39" s="107">
        <v>1</v>
      </c>
      <c r="H39">
        <f t="shared" si="0"/>
        <v>1</v>
      </c>
    </row>
    <row r="40" spans="1:8">
      <c r="A40" s="209" t="s">
        <v>236</v>
      </c>
      <c r="D40" s="107">
        <v>1</v>
      </c>
      <c r="H40">
        <f t="shared" si="0"/>
        <v>1</v>
      </c>
    </row>
    <row r="41" spans="1:8" s="211" customFormat="1">
      <c r="A41" s="210"/>
      <c r="B41" s="122"/>
      <c r="C41" s="122"/>
      <c r="D41" s="122"/>
      <c r="E41" s="122"/>
      <c r="F41" s="122"/>
      <c r="G41" s="122"/>
    </row>
    <row r="42" spans="1:8">
      <c r="B42" s="35">
        <f>SUM(B6:B40)</f>
        <v>30</v>
      </c>
      <c r="C42" s="35">
        <f t="shared" ref="C42:H42" si="1">SUM(C6:C40)</f>
        <v>21</v>
      </c>
      <c r="D42" s="35">
        <f t="shared" si="1"/>
        <v>28</v>
      </c>
      <c r="E42" s="35">
        <f t="shared" si="1"/>
        <v>9</v>
      </c>
      <c r="F42" s="35">
        <f t="shared" si="1"/>
        <v>1</v>
      </c>
      <c r="G42" s="35">
        <f t="shared" si="1"/>
        <v>2</v>
      </c>
      <c r="H42" s="35">
        <f t="shared" si="1"/>
        <v>91</v>
      </c>
    </row>
    <row r="43" spans="1:8" s="4" customFormat="1">
      <c r="B43" s="81"/>
      <c r="C43" s="81"/>
      <c r="D43" s="81"/>
      <c r="E43" s="81"/>
      <c r="F43" s="81"/>
      <c r="G43" s="81"/>
    </row>
    <row r="44" spans="1:8" s="4" customFormat="1">
      <c r="B44" s="81"/>
      <c r="C44" s="81"/>
      <c r="D44" s="81"/>
      <c r="E44" s="81"/>
      <c r="F44" s="81"/>
      <c r="G44" s="81"/>
    </row>
    <row r="45" spans="1:8" s="4" customFormat="1">
      <c r="B45" s="81"/>
      <c r="C45" s="81"/>
      <c r="D45" s="81"/>
      <c r="E45" s="81"/>
      <c r="F45" s="81"/>
      <c r="G45" s="81"/>
    </row>
    <row r="46" spans="1:8" s="4" customFormat="1">
      <c r="B46" s="81"/>
      <c r="C46" s="81"/>
      <c r="D46" s="81"/>
      <c r="E46" s="81"/>
      <c r="F46" s="81"/>
      <c r="G46" s="81"/>
    </row>
  </sheetData>
  <mergeCells count="1">
    <mergeCell ref="A4:A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 U12 G </vt:lpstr>
      <vt:lpstr>U12 F  </vt:lpstr>
      <vt:lpstr>U10 G</vt:lpstr>
      <vt:lpstr>U10 F</vt:lpstr>
      <vt:lpstr>U8 G et F</vt:lpstr>
      <vt:lpstr>Calculs Pts Clubs</vt:lpstr>
      <vt:lpstr>Classement Clubs</vt:lpstr>
      <vt:lpstr>BILAN</vt:lpstr>
      <vt:lpstr>G &amp; F</vt:lpstr>
      <vt:lpstr>Points attribués</vt:lpstr>
      <vt:lpstr>' U12 G '!Zone_d_impression</vt:lpstr>
      <vt:lpstr>'Classement Clubs'!Zone_d_impression</vt:lpstr>
      <vt:lpstr>'U10 F'!Zone_d_impression</vt:lpstr>
      <vt:lpstr>'U10 G'!Zone_d_impression</vt:lpstr>
      <vt:lpstr>'U12 F  '!Zone_d_impression</vt:lpstr>
      <vt:lpstr>'U8 G et F'!Zone_d_impression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</cp:lastModifiedBy>
  <cp:lastPrinted>2023-10-09T09:48:56Z</cp:lastPrinted>
  <dcterms:created xsi:type="dcterms:W3CDTF">2013-11-13T16:24:54Z</dcterms:created>
  <dcterms:modified xsi:type="dcterms:W3CDTF">2024-06-12T14:47:30Z</dcterms:modified>
</cp:coreProperties>
</file>