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0305" tabRatio="602" firstSheet="13" activeTab="13"/>
  </bookViews>
  <sheets>
    <sheet name="Points Mérite et Budget" sheetId="1" r:id="rId1"/>
    <sheet name="GPJ Ile d'Or" sheetId="2" r:id="rId2"/>
    <sheet name="PQ Baugé + QMIR" sheetId="3" r:id="rId3"/>
    <sheet name="MIR - Q Fr" sheetId="4" r:id="rId4"/>
    <sheet name="Equipes U16" sheetId="5" r:id="rId5"/>
    <sheet name="France U14-U12" sheetId="6" r:id="rId6"/>
    <sheet name="GPJ Olonnes" sheetId="7" r:id="rId7"/>
    <sheet name="GPJ La Baule" sheetId="8" r:id="rId8"/>
    <sheet name="InterClubs Jeunes" sheetId="9" r:id="rId9"/>
    <sheet name="InterComités U11" sheetId="10" r:id="rId10"/>
    <sheet name="GOKT" sheetId="11" r:id="rId11"/>
    <sheet name="IL U12" sheetId="12" r:id="rId12"/>
    <sheet name="FR U16" sheetId="13" r:id="rId13"/>
    <sheet name="TJG U10 G&amp;F" sheetId="14" r:id="rId14"/>
    <sheet name="Bilan Jeunes " sheetId="15" r:id="rId15"/>
    <sheet name="Subventions 2022" sheetId="16" r:id="rId16"/>
    <sheet name="Bilan Jeunes Clubs 2022" sheetId="17" r:id="rId17"/>
    <sheet name="Potentiel Ligue 2023" sheetId="18" r:id="rId18"/>
    <sheet name="Potentiel CD 2023" sheetId="19" r:id="rId19"/>
    <sheet name="Evolution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bn" localSheetId="16">#REF!</definedName>
    <definedName name="bn" localSheetId="4">#REF!</definedName>
    <definedName name="bn" localSheetId="12">#REF!</definedName>
    <definedName name="bn" localSheetId="5">#REF!</definedName>
    <definedName name="bn" localSheetId="10">#REF!</definedName>
    <definedName name="bn" localSheetId="1">#REF!</definedName>
    <definedName name="bn" localSheetId="7">#REF!</definedName>
    <definedName name="bn" localSheetId="6">#REF!</definedName>
    <definedName name="bn" localSheetId="11">#REF!</definedName>
    <definedName name="bn" localSheetId="8">#REF!</definedName>
    <definedName name="bn" localSheetId="9">#REF!</definedName>
    <definedName name="bn" localSheetId="3">#REF!</definedName>
    <definedName name="bn" localSheetId="17">#REF!</definedName>
    <definedName name="bn" localSheetId="2">#REF!</definedName>
    <definedName name="bn" localSheetId="13">#REF!</definedName>
    <definedName name="bn">#REF!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14">#REF!</definedName>
    <definedName name="Reg" localSheetId="16">#REF!</definedName>
    <definedName name="Reg" localSheetId="4">#REF!</definedName>
    <definedName name="Reg" localSheetId="12">#REF!</definedName>
    <definedName name="Reg" localSheetId="5">#REF!</definedName>
    <definedName name="Reg" localSheetId="10">#REF!</definedName>
    <definedName name="Reg" localSheetId="1">#REF!</definedName>
    <definedName name="Reg" localSheetId="7">#REF!</definedName>
    <definedName name="Reg" localSheetId="6">#REF!</definedName>
    <definedName name="Reg" localSheetId="11">#REF!</definedName>
    <definedName name="Reg" localSheetId="8">#REF!</definedName>
    <definedName name="Reg" localSheetId="9">#REF!</definedName>
    <definedName name="Reg" localSheetId="3">#REF!</definedName>
    <definedName name="Reg" localSheetId="18">#REF!</definedName>
    <definedName name="Reg" localSheetId="17">#REF!</definedName>
    <definedName name="Reg" localSheetId="2">#REF!</definedName>
    <definedName name="Reg" localSheetId="13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14">#REF!</definedName>
    <definedName name="toto" localSheetId="16">#REF!</definedName>
    <definedName name="toto" localSheetId="4">#REF!</definedName>
    <definedName name="toto" localSheetId="12">#REF!</definedName>
    <definedName name="toto" localSheetId="5">#REF!</definedName>
    <definedName name="toto" localSheetId="10">#REF!</definedName>
    <definedName name="toto" localSheetId="1">#REF!</definedName>
    <definedName name="toto" localSheetId="7">#REF!</definedName>
    <definedName name="toto" localSheetId="6">#REF!</definedName>
    <definedName name="toto" localSheetId="11">#REF!</definedName>
    <definedName name="toto" localSheetId="8">#REF!</definedName>
    <definedName name="toto" localSheetId="9">#REF!</definedName>
    <definedName name="toto" localSheetId="3">#REF!</definedName>
    <definedName name="toto" localSheetId="18">#REF!</definedName>
    <definedName name="toto" localSheetId="17">#REF!</definedName>
    <definedName name="toto" localSheetId="2">#REF!</definedName>
    <definedName name="toto" localSheetId="13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14">#REF!</definedName>
    <definedName name="TOUR1" localSheetId="16">#REF!</definedName>
    <definedName name="TOUR1" localSheetId="4">#REF!</definedName>
    <definedName name="TOUR1" localSheetId="12">#REF!</definedName>
    <definedName name="TOUR1" localSheetId="5">#REF!</definedName>
    <definedName name="TOUR1" localSheetId="10">#REF!</definedName>
    <definedName name="TOUR1" localSheetId="1">#REF!</definedName>
    <definedName name="TOUR1" localSheetId="7">#REF!</definedName>
    <definedName name="TOUR1" localSheetId="6">#REF!</definedName>
    <definedName name="TOUR1" localSheetId="11">#REF!</definedName>
    <definedName name="TOUR1" localSheetId="8">#REF!</definedName>
    <definedName name="TOUR1" localSheetId="9">#REF!</definedName>
    <definedName name="TOUR1" localSheetId="3">#REF!</definedName>
    <definedName name="TOUR1" localSheetId="18">#REF!</definedName>
    <definedName name="TOUR1" localSheetId="17">#REF!</definedName>
    <definedName name="TOUR1" localSheetId="2">#REF!</definedName>
    <definedName name="TOUR1" localSheetId="13">#REF!</definedName>
    <definedName name="TOUR1">#REF!</definedName>
    <definedName name="TOUR5" localSheetId="14">#REF!</definedName>
    <definedName name="TOUR5" localSheetId="16">#REF!</definedName>
    <definedName name="TOUR5" localSheetId="4">#REF!</definedName>
    <definedName name="TOUR5" localSheetId="12">#REF!</definedName>
    <definedName name="TOUR5" localSheetId="5">#REF!</definedName>
    <definedName name="TOUR5" localSheetId="10">#REF!</definedName>
    <definedName name="TOUR5" localSheetId="1">#REF!</definedName>
    <definedName name="TOUR5" localSheetId="7">#REF!</definedName>
    <definedName name="TOUR5" localSheetId="6">#REF!</definedName>
    <definedName name="TOUR5" localSheetId="11">#REF!</definedName>
    <definedName name="TOUR5" localSheetId="8">#REF!</definedName>
    <definedName name="TOUR5" localSheetId="9">#REF!</definedName>
    <definedName name="TOUR5" localSheetId="3">#REF!</definedName>
    <definedName name="TOUR5" localSheetId="18">#REF!</definedName>
    <definedName name="TOUR5" localSheetId="17">#REF!</definedName>
    <definedName name="TOUR5" localSheetId="2">#REF!</definedName>
    <definedName name="TOUR5" localSheetId="13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<sst xmlns="http://schemas.openxmlformats.org/spreadsheetml/2006/main" count="5543" uniqueCount="877">
  <si>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</si>
  <si>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</si>
  <si>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</si>
  <si>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</si>
  <si>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</si>
  <si>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</si>
  <si>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</si>
  <si>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</si>
  <si>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</si>
  <si>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6ème</t>
  </si>
  <si>
    <t>7ème</t>
  </si>
  <si>
    <t>8ème</t>
  </si>
  <si>
    <t>9ème</t>
  </si>
  <si>
    <t>10ème</t>
  </si>
  <si>
    <t>CLUBS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</si>
  <si>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</si>
  <si>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</si>
  <si>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</si>
  <si>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</si>
  <si>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</si>
  <si>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</si>
  <si>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</si>
  <si>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</si>
  <si>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</si>
  <si>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</si>
  <si>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GUERANDE</t>
  </si>
  <si>
    <t>ILE D'OR</t>
  </si>
  <si>
    <t>LAVAL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</si>
  <si>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</si>
  <si>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</si>
  <si>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</si>
  <si>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</si>
  <si>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</si>
  <si>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</si>
  <si>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</si>
  <si>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</si>
  <si>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</si>
  <si>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</si>
  <si>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</si>
  <si>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</si>
  <si>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</si>
  <si>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</si>
  <si>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</si>
  <si>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</si>
  <si>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</si>
  <si>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</si>
  <si>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</si>
  <si>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</si>
  <si>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</si>
  <si>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</si>
  <si>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PERFORMANCE</t>
  </si>
  <si>
    <t>MONTJOIE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</si>
  <si>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</si>
  <si>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</si>
  <si>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</si>
  <si>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</si>
  <si>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</si>
  <si>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</si>
  <si>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</si>
  <si>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</si>
  <si>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</si>
  <si>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</si>
  <si>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</si>
  <si>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</si>
  <si>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</si>
  <si>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</si>
  <si>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</si>
  <si>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</si>
  <si>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</si>
  <si>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</si>
  <si>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</si>
  <si>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U12 G</t>
  </si>
  <si>
    <t>U12 F</t>
  </si>
  <si>
    <t>U10 G</t>
  </si>
  <si>
    <t>U10 F</t>
  </si>
  <si>
    <t>Classement provisoire au :</t>
  </si>
  <si>
    <t>Alexandre</t>
  </si>
  <si>
    <t>Cholet</t>
  </si>
  <si>
    <t>Idx D</t>
  </si>
  <si>
    <t>Idx F</t>
  </si>
  <si>
    <t>Hugo</t>
  </si>
  <si>
    <t>Vigneux</t>
  </si>
  <si>
    <t>Nombre de Joueurs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</si>
  <si>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</si>
  <si>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</si>
  <si>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</si>
  <si>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</si>
  <si>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</si>
  <si>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Bourgenay</t>
  </si>
  <si>
    <t>Baule</t>
  </si>
  <si>
    <t>MORIN</t>
  </si>
  <si>
    <t>Louka</t>
  </si>
  <si>
    <t>Points par Catégories</t>
  </si>
  <si>
    <t>MIR</t>
  </si>
  <si>
    <r>
      <t>Inter Comités U11</t>
    </r>
    <r>
      <rPr>
        <sz val="10"/>
        <color indexed="10"/>
        <rFont val="Arial"/>
        <family val="2"/>
      </rPr>
      <t>*</t>
    </r>
  </si>
  <si>
    <t>1ère année</t>
  </si>
  <si>
    <t xml:space="preserve">10 quota imposé 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</si>
  <si>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</si>
  <si>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</si>
  <si>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</si>
  <si>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</si>
  <si>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</si>
  <si>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</si>
  <si>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</si>
  <si>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</si>
  <si>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</si>
  <si>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</si>
  <si>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</si>
  <si>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t>Ile d'Or</t>
  </si>
  <si>
    <t>LE BOURHIS</t>
  </si>
  <si>
    <t>Charles</t>
  </si>
  <si>
    <t>Avrillé</t>
  </si>
  <si>
    <t>CHARON</t>
  </si>
  <si>
    <t>Loannie</t>
  </si>
  <si>
    <t>Carquefou</t>
  </si>
  <si>
    <t>DUMAY</t>
  </si>
  <si>
    <t>Louise</t>
  </si>
  <si>
    <t>Mans</t>
  </si>
  <si>
    <t>Nolan</t>
  </si>
  <si>
    <t>PQ</t>
  </si>
  <si>
    <t>SEBILLOT</t>
  </si>
  <si>
    <t>Ilan</t>
  </si>
  <si>
    <t>Bretesche</t>
  </si>
  <si>
    <t>Raphaël</t>
  </si>
  <si>
    <t>Monts</t>
  </si>
  <si>
    <t>Maxime</t>
  </si>
  <si>
    <t>Antoine</t>
  </si>
  <si>
    <t>Théo</t>
  </si>
  <si>
    <t>Adrien</t>
  </si>
  <si>
    <t>Nathan</t>
  </si>
  <si>
    <t>GINGUENE</t>
  </si>
  <si>
    <t>TURCAUD</t>
  </si>
  <si>
    <t>PINEAU</t>
  </si>
  <si>
    <t>QF</t>
  </si>
  <si>
    <t>Louis</t>
  </si>
  <si>
    <t>pas de cumul</t>
  </si>
  <si>
    <t>QMIR</t>
  </si>
  <si>
    <t>IL U12</t>
  </si>
  <si>
    <t>ICo U11</t>
  </si>
  <si>
    <t>MACOUIN</t>
  </si>
  <si>
    <t>LETHUILLIER</t>
  </si>
  <si>
    <t>Maël</t>
  </si>
  <si>
    <t>Erdre</t>
  </si>
  <si>
    <t>Séléctionnés(ées)</t>
  </si>
  <si>
    <t>GOURAUD</t>
  </si>
  <si>
    <t>Karl</t>
  </si>
  <si>
    <t>VIERS</t>
  </si>
  <si>
    <t>BOUTTIER</t>
  </si>
  <si>
    <t>Joshua</t>
  </si>
  <si>
    <t>LEROY</t>
  </si>
  <si>
    <t>NICOLEAU</t>
  </si>
  <si>
    <t>ST SYLVAIN D'ANJOU</t>
  </si>
  <si>
    <t>LA BRETESCHE</t>
  </si>
  <si>
    <t>ST JD MONTS</t>
  </si>
  <si>
    <t>LA PRESQU'ILE</t>
  </si>
  <si>
    <t>U16 G</t>
  </si>
  <si>
    <t>U16 F</t>
  </si>
  <si>
    <t>U14 G</t>
  </si>
  <si>
    <t>U14 F</t>
  </si>
  <si>
    <t>GUILBAUD</t>
  </si>
  <si>
    <t>Jeanne</t>
  </si>
  <si>
    <t>SAILLOUR</t>
  </si>
  <si>
    <t>Juliette</t>
  </si>
  <si>
    <t>GPJ LB</t>
  </si>
  <si>
    <t>BEGIAC</t>
  </si>
  <si>
    <t>Dylan</t>
  </si>
  <si>
    <t>RENAUDIN</t>
  </si>
  <si>
    <t>Clément</t>
  </si>
  <si>
    <t>MILA</t>
  </si>
  <si>
    <t>Florian</t>
  </si>
  <si>
    <t>MAYRAS</t>
  </si>
  <si>
    <t>Sacha</t>
  </si>
  <si>
    <t>GUYOT</t>
  </si>
  <si>
    <t>Armand</t>
  </si>
  <si>
    <t>DAVIAU</t>
  </si>
  <si>
    <t>JULIEN</t>
  </si>
  <si>
    <t>Lola</t>
  </si>
  <si>
    <t xml:space="preserve">GUILLE </t>
  </si>
  <si>
    <t>Manon</t>
  </si>
  <si>
    <t>Domangère</t>
  </si>
  <si>
    <t>DE REU</t>
  </si>
  <si>
    <t>Jules</t>
  </si>
  <si>
    <t>Sixte</t>
  </si>
  <si>
    <t>PEIGNE</t>
  </si>
  <si>
    <t>Alfred</t>
  </si>
  <si>
    <t>BOUILLON</t>
  </si>
  <si>
    <t>Titouan</t>
  </si>
  <si>
    <t>MIGEON</t>
  </si>
  <si>
    <t>Neogolf</t>
  </si>
  <si>
    <t>HEYLEN</t>
  </si>
  <si>
    <t>Pierre</t>
  </si>
  <si>
    <t>FERNANDEZ MANGAS</t>
  </si>
  <si>
    <t>Enzo</t>
  </si>
  <si>
    <t>Adam</t>
  </si>
  <si>
    <t>Matt</t>
  </si>
  <si>
    <t>DELTOMBE</t>
  </si>
  <si>
    <t>Lou</t>
  </si>
  <si>
    <t>SAUREL</t>
  </si>
  <si>
    <t>GUERREAU</t>
  </si>
  <si>
    <t>BERTRAND</t>
  </si>
  <si>
    <t>Thomas</t>
  </si>
  <si>
    <t>Charlotte</t>
  </si>
  <si>
    <t>Alix</t>
  </si>
  <si>
    <t>St Sébastien</t>
  </si>
  <si>
    <t>Victor</t>
  </si>
  <si>
    <t>Savenay</t>
  </si>
  <si>
    <t>CHHIN</t>
  </si>
  <si>
    <t>Camille</t>
  </si>
  <si>
    <t>Laval</t>
  </si>
  <si>
    <t>Baugé</t>
  </si>
  <si>
    <t>CABRY</t>
  </si>
  <si>
    <t>Fantine</t>
  </si>
  <si>
    <t>Sargé</t>
  </si>
  <si>
    <t>Angers</t>
  </si>
  <si>
    <t>RENOULT</t>
  </si>
  <si>
    <t>Vanessa</t>
  </si>
  <si>
    <t>Marine</t>
  </si>
  <si>
    <t>Marius</t>
  </si>
  <si>
    <t>Tom</t>
  </si>
  <si>
    <t>LE MARCHAND</t>
  </si>
  <si>
    <t>Gabin</t>
  </si>
  <si>
    <t>PALMIERI</t>
  </si>
  <si>
    <t>Mathis</t>
  </si>
  <si>
    <t>Pornic</t>
  </si>
  <si>
    <t>BLOT</t>
  </si>
  <si>
    <t>Gauthier</t>
  </si>
  <si>
    <t>GOURET</t>
  </si>
  <si>
    <t>Nicolas</t>
  </si>
  <si>
    <t>BOIS</t>
  </si>
  <si>
    <t>Henri</t>
  </si>
  <si>
    <t>GUEMAS</t>
  </si>
  <si>
    <t>Baptiste</t>
  </si>
  <si>
    <t>COLIN</t>
  </si>
  <si>
    <t>Timothée</t>
  </si>
  <si>
    <t>César</t>
  </si>
  <si>
    <t>Bernard MARTIN</t>
  </si>
  <si>
    <t>Ligue de Golf des Pays de la Loire</t>
  </si>
  <si>
    <t>SABLES D'OLONNES</t>
  </si>
  <si>
    <t>Sables Ol</t>
  </si>
  <si>
    <t>PECH</t>
  </si>
  <si>
    <t>JAHAN</t>
  </si>
  <si>
    <t>DUVAL</t>
  </si>
  <si>
    <t>Flore</t>
  </si>
  <si>
    <t>Guérande</t>
  </si>
  <si>
    <t>Léopold</t>
  </si>
  <si>
    <t>MARSOLLIER</t>
  </si>
  <si>
    <t>QUETU</t>
  </si>
  <si>
    <t>CIRIER</t>
  </si>
  <si>
    <t>Charles Amaury</t>
  </si>
  <si>
    <t xml:space="preserve">BOUTRY </t>
  </si>
  <si>
    <t>Benjamin</t>
  </si>
  <si>
    <t>PASSOS</t>
  </si>
  <si>
    <t>LACIRE</t>
  </si>
  <si>
    <t>DELCROS-BICHON</t>
  </si>
  <si>
    <t>Leho</t>
  </si>
  <si>
    <t>LERAYS</t>
  </si>
  <si>
    <t>Eliott</t>
  </si>
  <si>
    <t>LE HELLIDU</t>
  </si>
  <si>
    <t>Lucas</t>
  </si>
  <si>
    <t>AUBRON</t>
  </si>
  <si>
    <t>Leen</t>
  </si>
  <si>
    <t>Eloïse</t>
  </si>
  <si>
    <t>BERNIER</t>
  </si>
  <si>
    <t>Emilie</t>
  </si>
  <si>
    <t>St Sylvain</t>
  </si>
  <si>
    <t>Maxence</t>
  </si>
  <si>
    <t>Axel</t>
  </si>
  <si>
    <t>TERTRAIS</t>
  </si>
  <si>
    <t>SELEM</t>
  </si>
  <si>
    <t>Andréa</t>
  </si>
  <si>
    <t>GIRON</t>
  </si>
  <si>
    <t>JUSTEAU</t>
  </si>
  <si>
    <t>CHAPPE</t>
  </si>
  <si>
    <t>KHAMDARANIKORN</t>
  </si>
  <si>
    <t>NOBILI</t>
  </si>
  <si>
    <t>Gabriel</t>
  </si>
  <si>
    <t>Romane</t>
  </si>
  <si>
    <t>Clémence</t>
  </si>
  <si>
    <t>Quentin</t>
  </si>
  <si>
    <t>Valentin</t>
  </si>
  <si>
    <t>BIGNOLAIS</t>
  </si>
  <si>
    <t>BERTHE</t>
  </si>
  <si>
    <t>Léa</t>
  </si>
  <si>
    <t>Quad</t>
  </si>
  <si>
    <t>POITEVIN</t>
  </si>
  <si>
    <t>Darren</t>
  </si>
  <si>
    <t>HEULOT</t>
  </si>
  <si>
    <t>THUILLIER</t>
  </si>
  <si>
    <t>Timéo</t>
  </si>
  <si>
    <t>VERDONK</t>
  </si>
  <si>
    <t>Ethan</t>
  </si>
  <si>
    <t>Olonnes</t>
  </si>
  <si>
    <t>TREGER</t>
  </si>
  <si>
    <t>PRO Interclubs</t>
  </si>
  <si>
    <t>CD 44</t>
  </si>
  <si>
    <t>CD 49</t>
  </si>
  <si>
    <t>CD 53-72</t>
  </si>
  <si>
    <t>CD 85</t>
  </si>
  <si>
    <r>
      <t>EQUIPE</t>
    </r>
    <r>
      <rPr>
        <sz val="10"/>
        <color indexed="10"/>
        <rFont val="Arial"/>
        <family val="2"/>
      </rPr>
      <t xml:space="preserve">* </t>
    </r>
  </si>
  <si>
    <r>
      <t xml:space="preserve">9000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</si>
  <si>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BONNEAU-LEDOUX</t>
  </si>
  <si>
    <t>ENGEL</t>
  </si>
  <si>
    <t>KERMARREC</t>
  </si>
  <si>
    <t>Owen</t>
  </si>
  <si>
    <t>HUBERT</t>
  </si>
  <si>
    <t>GIRAUDEAU</t>
  </si>
  <si>
    <t>Marty</t>
  </si>
  <si>
    <t>HAROCHE</t>
  </si>
  <si>
    <t>Simon</t>
  </si>
  <si>
    <t>RIVIERE</t>
  </si>
  <si>
    <t>Joao</t>
  </si>
  <si>
    <t>JALLAIS KERMARREC</t>
  </si>
  <si>
    <t>DAUPTAIN</t>
  </si>
  <si>
    <t>Flavie</t>
  </si>
  <si>
    <t>GRAND PEAN</t>
  </si>
  <si>
    <t>Théodore</t>
  </si>
  <si>
    <t>Sargé Le Mans</t>
  </si>
  <si>
    <t>Pro</t>
  </si>
  <si>
    <t>LE COUR GRANDMAISON</t>
  </si>
  <si>
    <t>AUFFRET</t>
  </si>
  <si>
    <t>FABRE</t>
  </si>
  <si>
    <t>Anatole</t>
  </si>
  <si>
    <t>Félix</t>
  </si>
  <si>
    <t>Néogolf</t>
  </si>
  <si>
    <t>SARRAZIN</t>
  </si>
  <si>
    <t>SCOTT</t>
  </si>
  <si>
    <t>Alistair</t>
  </si>
  <si>
    <t>CRAND</t>
  </si>
  <si>
    <t>Lino</t>
  </si>
  <si>
    <t>HALLEREAU</t>
  </si>
  <si>
    <t>DOUSSET</t>
  </si>
  <si>
    <t>Colombe</t>
  </si>
  <si>
    <t>HUMEAU</t>
  </si>
  <si>
    <t>VARELLA</t>
  </si>
  <si>
    <t>HERVE</t>
  </si>
  <si>
    <t>Calixte</t>
  </si>
  <si>
    <t>FOURAGE</t>
  </si>
  <si>
    <t>Mathieu</t>
  </si>
  <si>
    <t>RODIEN</t>
  </si>
  <si>
    <t>Oscar</t>
  </si>
  <si>
    <t>Domitille</t>
  </si>
  <si>
    <t>BEN HADJ</t>
  </si>
  <si>
    <t>DELALANDE</t>
  </si>
  <si>
    <t>Bastien</t>
  </si>
  <si>
    <t>Charly</t>
  </si>
  <si>
    <t>CREIGNOU TERRIER</t>
  </si>
  <si>
    <t>HURLUPE</t>
  </si>
  <si>
    <t xml:space="preserve">Qualifié dans le groupe France  </t>
  </si>
  <si>
    <t>LUCAS</t>
  </si>
  <si>
    <t>MOURLON</t>
  </si>
  <si>
    <t>Elsy</t>
  </si>
  <si>
    <t>LEBOSSE</t>
  </si>
  <si>
    <t>TERRASSE</t>
  </si>
  <si>
    <t>Tristan</t>
  </si>
  <si>
    <t>Lévi</t>
  </si>
  <si>
    <t>non renouvelé en 2019</t>
  </si>
  <si>
    <t>LE SOLLIEC</t>
  </si>
  <si>
    <t>Anjou</t>
  </si>
  <si>
    <t>non renouvelé en 2020</t>
  </si>
  <si>
    <t>Potentiel 2020</t>
  </si>
  <si>
    <t>Non renouvelé</t>
  </si>
  <si>
    <t>Renouvelé</t>
  </si>
  <si>
    <t>Néo</t>
  </si>
  <si>
    <t>TRIBUT-GUEDE</t>
  </si>
  <si>
    <t>Jean</t>
  </si>
  <si>
    <t>DE GAULLE</t>
  </si>
  <si>
    <t>Aristide</t>
  </si>
  <si>
    <t>DEZE</t>
  </si>
  <si>
    <t>MARTIN</t>
  </si>
  <si>
    <t>Julia</t>
  </si>
  <si>
    <t>Lucie</t>
  </si>
  <si>
    <t>Edouard</t>
  </si>
  <si>
    <t>MORNET</t>
  </si>
  <si>
    <t>PECHABRIER</t>
  </si>
  <si>
    <t>Corentin</t>
  </si>
  <si>
    <t>- 13 filles</t>
  </si>
  <si>
    <t>- 43 garçons</t>
  </si>
  <si>
    <t>% Licences Jeunes</t>
  </si>
  <si>
    <t xml:space="preserve">LES BASES </t>
  </si>
  <si>
    <t>LES BONUS - LES MALUS</t>
  </si>
  <si>
    <t>SUBVENTIONS                               FINALES</t>
  </si>
  <si>
    <t>TOTAL   :</t>
  </si>
  <si>
    <t>BONUS</t>
  </si>
  <si>
    <t>Responsable Jeunes, Scolaires, Universitaires et Haut Niveau</t>
  </si>
  <si>
    <t>CAVALLE</t>
  </si>
  <si>
    <t>Nina</t>
  </si>
  <si>
    <t>ST GILLES X  VIE</t>
  </si>
  <si>
    <t>SARGE/LE MANS</t>
  </si>
  <si>
    <t>St Gilles X Vie</t>
  </si>
  <si>
    <t>WATRIN</t>
  </si>
  <si>
    <t>Elisa</t>
  </si>
  <si>
    <t>HAMANN</t>
  </si>
  <si>
    <t>Etienne</t>
  </si>
  <si>
    <t>GARBARINI</t>
  </si>
  <si>
    <t>BALDUC</t>
  </si>
  <si>
    <t>(sous réserves…toute erreur avérée sera aussitôt corrigée..lol..)</t>
  </si>
  <si>
    <t>PQ - Qualifié MIR = 10pts</t>
  </si>
  <si>
    <t>Paul</t>
  </si>
  <si>
    <t>Gladys</t>
  </si>
  <si>
    <t xml:space="preserve">BRIERE </t>
  </si>
  <si>
    <t>BAUTRAIS</t>
  </si>
  <si>
    <t>Anaël</t>
  </si>
  <si>
    <t>AUBRY</t>
  </si>
  <si>
    <t>Joris</t>
  </si>
  <si>
    <t>NOUDEU</t>
  </si>
  <si>
    <t>Alexis</t>
  </si>
  <si>
    <t>LAVERGNE</t>
  </si>
  <si>
    <t>Gaspard</t>
  </si>
  <si>
    <t>CHIRON</t>
  </si>
  <si>
    <t>Vangelis</t>
  </si>
  <si>
    <t>AUBRIOT</t>
  </si>
  <si>
    <t>PANNIER FRAINO</t>
  </si>
  <si>
    <t>Ael</t>
  </si>
  <si>
    <t>MENANTEAU</t>
  </si>
  <si>
    <t>Eloi</t>
  </si>
  <si>
    <t>THERMEA</t>
  </si>
  <si>
    <t>Honoré</t>
  </si>
  <si>
    <t>CHEVAL</t>
  </si>
  <si>
    <t>GERMON</t>
  </si>
  <si>
    <t>Lubin</t>
  </si>
  <si>
    <t>RENAULT</t>
  </si>
  <si>
    <t>JIMENEZ</t>
  </si>
  <si>
    <t>Enrique</t>
  </si>
  <si>
    <t>VEDIS</t>
  </si>
  <si>
    <t>BARRE</t>
  </si>
  <si>
    <t>FOYER</t>
  </si>
  <si>
    <t>CATHELINAIS</t>
  </si>
  <si>
    <t>Gautier</t>
  </si>
  <si>
    <t>ANSQUER</t>
  </si>
  <si>
    <t>Evann</t>
  </si>
  <si>
    <t>MEUNIER</t>
  </si>
  <si>
    <t>DEVIDAL</t>
  </si>
  <si>
    <t>Yann</t>
  </si>
  <si>
    <t>Héloïse</t>
  </si>
  <si>
    <t>BUREAU</t>
  </si>
  <si>
    <t>Ben</t>
  </si>
  <si>
    <t>COTE</t>
  </si>
  <si>
    <t>Arthur</t>
  </si>
  <si>
    <t>Bourgenay / Domangère</t>
  </si>
  <si>
    <t>BACK</t>
  </si>
  <si>
    <t>Albin</t>
  </si>
  <si>
    <t>DIDIER-SPLINGART</t>
  </si>
  <si>
    <t>CINOTTI</t>
  </si>
  <si>
    <t>Joachim</t>
  </si>
  <si>
    <t>GAINANT</t>
  </si>
  <si>
    <t>AUDEBEAU</t>
  </si>
  <si>
    <t>BOURGEOIS</t>
  </si>
  <si>
    <t>Urïel</t>
  </si>
  <si>
    <t>Solène</t>
  </si>
  <si>
    <t>MARTEDDU</t>
  </si>
  <si>
    <t>Loup</t>
  </si>
  <si>
    <t>Paulin</t>
  </si>
  <si>
    <t>CAZALET</t>
  </si>
  <si>
    <t>SIRAUDIN</t>
  </si>
  <si>
    <t>Mélanie</t>
  </si>
  <si>
    <t>Dans les 10 premiers du Ranking Jeunes par catégories (avec au moins 1 GPJ dans la Ligue)</t>
  </si>
  <si>
    <t>Dans les 200 premiers du Ranking Messieurs, et des 100 premières du Ranking Dames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</si>
  <si>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20% (/an -1) subvention finale augmentée de 20%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</si>
  <si>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à 10% (/an -1) subvention finale augmentée de 10%</t>
    </r>
  </si>
  <si>
    <t>TOTAL  9 000 €</t>
  </si>
  <si>
    <t>TOTAL  6 000 €</t>
  </si>
  <si>
    <t>TOTAL  1 000 €</t>
  </si>
  <si>
    <t>SUBVENTIONS DE BASE</t>
  </si>
  <si>
    <t>PROGRESSIONS</t>
  </si>
  <si>
    <r>
      <t>Signataire de la Charte</t>
    </r>
    <r>
      <rPr>
        <b/>
        <sz val="10"/>
        <rFont val="Arial"/>
        <family val="2"/>
      </rPr>
      <t xml:space="preserve"> "Ecole de Golf Performance"</t>
    </r>
    <r>
      <rPr>
        <sz val="10"/>
        <rFont val="Arial"/>
        <family val="2"/>
      </rPr>
      <t xml:space="preserve">                                   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(se classer dans les 5 premiers)</t>
    </r>
  </si>
  <si>
    <r>
      <rPr>
        <b/>
        <sz val="9"/>
        <rFont val="Arial"/>
        <family val="2"/>
      </rPr>
      <t>Montant du</t>
    </r>
    <r>
      <rPr>
        <b/>
        <sz val="12"/>
        <rFont val="Arial"/>
        <family val="2"/>
      </rPr>
      <t xml:space="preserve"> "MERITE DE ECOLES DE GOLF" </t>
    </r>
    <r>
      <rPr>
        <b/>
        <sz val="9"/>
        <rFont val="Arial"/>
        <family val="2"/>
      </rPr>
      <t xml:space="preserve">: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16 000 €                                                              </t>
    </r>
    <r>
      <rPr>
        <b/>
        <sz val="8"/>
        <rFont val="Arial"/>
        <family val="2"/>
      </rPr>
      <t xml:space="preserve"> (9 000 € +6 000 € + 1 000 €)</t>
    </r>
  </si>
  <si>
    <t>RANKINGS</t>
  </si>
  <si>
    <t>Inter-Clubs</t>
  </si>
  <si>
    <t>Bonus de 100 € pour les Equipes encadrés par leur Pro.</t>
  </si>
  <si>
    <t>Lana</t>
  </si>
  <si>
    <t>PELTIER</t>
  </si>
  <si>
    <t>LEON</t>
  </si>
  <si>
    <t>Ch FR</t>
  </si>
  <si>
    <t>RKG N</t>
  </si>
  <si>
    <t>RKG C</t>
  </si>
  <si>
    <t>0%</t>
  </si>
  <si>
    <t>Potentiel 2021</t>
  </si>
  <si>
    <t>U16 G - 2005-2006</t>
  </si>
  <si>
    <t>U14 G - 2007-2008</t>
  </si>
  <si>
    <t>U16 F  -  2005-2006</t>
  </si>
  <si>
    <t>U12 G - 2009-2010</t>
  </si>
  <si>
    <t>U14 F - 2007-2008</t>
  </si>
  <si>
    <t>U12 F - 2009-2010</t>
  </si>
  <si>
    <t>U10 G - 2011 et &gt;</t>
  </si>
  <si>
    <t>U10 F - 2011 et &gt;</t>
  </si>
  <si>
    <t>-18 filles</t>
  </si>
  <si>
    <t>-67 garçons</t>
  </si>
  <si>
    <t>159 jeunes                                                             36 filles et 123 garçons</t>
  </si>
  <si>
    <t xml:space="preserve">Classement Final au </t>
  </si>
  <si>
    <t>174 en 2020</t>
  </si>
  <si>
    <t>Daryl</t>
  </si>
  <si>
    <t>10,0</t>
  </si>
  <si>
    <t>LE CLECH</t>
  </si>
  <si>
    <t>Léan</t>
  </si>
  <si>
    <t>CHAZOTTES</t>
  </si>
  <si>
    <t>BLONDEAU</t>
  </si>
  <si>
    <t>Wilfried</t>
  </si>
  <si>
    <t>LACROIX</t>
  </si>
  <si>
    <t>Timé</t>
  </si>
  <si>
    <t>Roméo</t>
  </si>
  <si>
    <t>BAUDOUIN</t>
  </si>
  <si>
    <t>GPJ IO</t>
  </si>
  <si>
    <t>SINGH</t>
  </si>
  <si>
    <t>Lovedeep</t>
  </si>
  <si>
    <t>BERG</t>
  </si>
  <si>
    <t>DE GAALON</t>
  </si>
  <si>
    <t>Grands Prix Jeunes de la Ligue (+ critérium)</t>
  </si>
  <si>
    <t>GPJ OL</t>
  </si>
  <si>
    <t>GUITTET</t>
  </si>
  <si>
    <t>DELAVENNE</t>
  </si>
  <si>
    <t>IClubs</t>
  </si>
  <si>
    <t>BOUTRY</t>
  </si>
  <si>
    <t>ROUSSET</t>
  </si>
  <si>
    <t>Jacques</t>
  </si>
  <si>
    <t>MAGINOT</t>
  </si>
  <si>
    <t>GROUAS</t>
  </si>
  <si>
    <t>Noé</t>
  </si>
  <si>
    <t>CARRIER</t>
  </si>
  <si>
    <t>THERVILLE TONDREAU</t>
  </si>
  <si>
    <t>Armèle</t>
  </si>
  <si>
    <t>MENARD</t>
  </si>
  <si>
    <t>Clothilde</t>
  </si>
  <si>
    <t>ARDOUIN</t>
  </si>
  <si>
    <t>DIAS</t>
  </si>
  <si>
    <t>Rafaël</t>
  </si>
  <si>
    <t>ROZE NAYL</t>
  </si>
  <si>
    <t>CHABIRAND</t>
  </si>
  <si>
    <t>MIRO DEL VALLE</t>
  </si>
  <si>
    <t>DUBOIS</t>
  </si>
  <si>
    <t>Ines</t>
  </si>
  <si>
    <t>BURBAN</t>
  </si>
  <si>
    <t>Aubin</t>
  </si>
  <si>
    <t>VIGIER</t>
  </si>
  <si>
    <t>AGUILE</t>
  </si>
  <si>
    <t>Enaël</t>
  </si>
  <si>
    <t>FOUCAULT GEORGELIN</t>
  </si>
  <si>
    <t>PRUVOST</t>
  </si>
  <si>
    <t>CHAUVEAU</t>
  </si>
  <si>
    <t>DEVAUX</t>
  </si>
  <si>
    <t>Max</t>
  </si>
  <si>
    <t>BENARD</t>
  </si>
  <si>
    <t>ROUSSEAU</t>
  </si>
  <si>
    <t>CHAMAILLARD</t>
  </si>
  <si>
    <t>ISAAC</t>
  </si>
  <si>
    <t>Keelyan</t>
  </si>
  <si>
    <t>BOYER</t>
  </si>
  <si>
    <t>Lazare</t>
  </si>
  <si>
    <t>PROVOST</t>
  </si>
  <si>
    <t>LEBEL</t>
  </si>
  <si>
    <t>WALLIS</t>
  </si>
  <si>
    <t>AUBINEAU</t>
  </si>
  <si>
    <t>SOMBRET</t>
  </si>
  <si>
    <t>DION</t>
  </si>
  <si>
    <t>Augustin</t>
  </si>
  <si>
    <t>PARISOT</t>
  </si>
  <si>
    <t>Loïs</t>
  </si>
  <si>
    <t>CONDROYER</t>
  </si>
  <si>
    <t>ETIENNE</t>
  </si>
  <si>
    <t>Eliot</t>
  </si>
  <si>
    <t>GUILLEMOT BELLEC</t>
  </si>
  <si>
    <t>Adan</t>
  </si>
  <si>
    <t>BENICHOU</t>
  </si>
  <si>
    <t>Lancelot</t>
  </si>
  <si>
    <t>BONENFANT</t>
  </si>
  <si>
    <t>DUMONT</t>
  </si>
  <si>
    <t>Mauro</t>
  </si>
  <si>
    <t>FRANZOIA</t>
  </si>
  <si>
    <t>MOREAU</t>
  </si>
  <si>
    <t xml:space="preserve">ROBIN </t>
  </si>
  <si>
    <t>MARECHAL GABORIEAU</t>
  </si>
  <si>
    <t>Jonatan</t>
  </si>
  <si>
    <t>FONTAINE BEN HADJ</t>
  </si>
  <si>
    <t>PATOUREAUX</t>
  </si>
  <si>
    <t>Enola</t>
  </si>
  <si>
    <t>GRUEL</t>
  </si>
  <si>
    <t>MAHE</t>
  </si>
  <si>
    <t>Aidan</t>
  </si>
  <si>
    <t>FOURNIER CORNET</t>
  </si>
  <si>
    <t>Léonie</t>
  </si>
  <si>
    <t>BOULIER</t>
  </si>
  <si>
    <t>Chiara</t>
  </si>
  <si>
    <t>LIEGEOIS CASTAINGS</t>
  </si>
  <si>
    <t>DEROCHE</t>
  </si>
  <si>
    <t>Honorine</t>
  </si>
  <si>
    <t>DELARUE</t>
  </si>
  <si>
    <t>Léna</t>
  </si>
  <si>
    <t>MICHARDIERE</t>
  </si>
  <si>
    <t>St Gilles Xvie</t>
  </si>
  <si>
    <t>CUVILIEZ</t>
  </si>
  <si>
    <t>213 en 2019</t>
  </si>
  <si>
    <t>209 en 2018</t>
  </si>
  <si>
    <t>176 en 2017</t>
  </si>
  <si>
    <t>FR U16</t>
  </si>
  <si>
    <t>FR</t>
  </si>
  <si>
    <t>BOURGENAY</t>
  </si>
  <si>
    <t>TJG</t>
  </si>
  <si>
    <t>MARCHAND</t>
  </si>
  <si>
    <t>Agathe</t>
  </si>
  <si>
    <t>RENAUDINEAU</t>
  </si>
  <si>
    <t>VILLAIN</t>
  </si>
  <si>
    <t>Charlize</t>
  </si>
  <si>
    <t>AGUESSE</t>
  </si>
  <si>
    <t>Isaure</t>
  </si>
  <si>
    <t>GIROUD</t>
  </si>
  <si>
    <t>Elynn</t>
  </si>
  <si>
    <t>Alice</t>
  </si>
  <si>
    <t>HUSSON</t>
  </si>
  <si>
    <t>ROBBE</t>
  </si>
  <si>
    <t>Constantin</t>
  </si>
  <si>
    <t>ROUVRAIS</t>
  </si>
  <si>
    <t>Robin</t>
  </si>
  <si>
    <t>LEGER</t>
  </si>
  <si>
    <t>TOSATTO</t>
  </si>
  <si>
    <t>VRIGNEAU</t>
  </si>
  <si>
    <t>OLLIVIER</t>
  </si>
  <si>
    <t>CHENU</t>
  </si>
  <si>
    <t>THIERRY</t>
  </si>
  <si>
    <t>Bubba</t>
  </si>
  <si>
    <r>
      <t>Trophée JG  U10 garçons et filles</t>
    </r>
    <r>
      <rPr>
        <sz val="10"/>
        <color indexed="10"/>
        <rFont val="Arial"/>
        <family val="2"/>
      </rPr>
      <t>*</t>
    </r>
  </si>
  <si>
    <t>Challenge National des Ecoles de Golf</t>
  </si>
  <si>
    <t>GOKT</t>
  </si>
  <si>
    <t>CHATELAIN</t>
  </si>
  <si>
    <t>MANCEAU</t>
  </si>
  <si>
    <t>BLANCHET</t>
  </si>
  <si>
    <t>MERMUYS</t>
  </si>
  <si>
    <t>Cyrus</t>
  </si>
  <si>
    <t>VLETTER</t>
  </si>
  <si>
    <t>Milan</t>
  </si>
  <si>
    <t>SALADIN</t>
  </si>
  <si>
    <t>Hina</t>
  </si>
  <si>
    <t>1er = 100pts - 2ème et 3ème = 80pts - 4 à 100 = 50pts - 101 à 200 = 30pts - 201 à 300 = 20pts - au-delà = 10pts</t>
  </si>
  <si>
    <r>
      <t xml:space="preserve">La subvention sera amputée de 50% pour un club classé dans les 15 premiers  à la date limite d'inscription et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n'ayant pas fait acte de candidature</t>
    </r>
    <r>
      <rPr>
        <b/>
        <sz val="12"/>
        <rFont val="Arial"/>
        <family val="2"/>
      </rPr>
      <t xml:space="preserve">  à l'Inter-Clubs Jeunes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>Pas de subvention sans le résultat d'au moins un participant à une épreuve de ligue</t>
    </r>
  </si>
  <si>
    <t>111 en 2016</t>
  </si>
  <si>
    <t>P&amp;P</t>
  </si>
  <si>
    <t>ROBIN</t>
  </si>
  <si>
    <t>HUART</t>
  </si>
  <si>
    <t>G</t>
  </si>
  <si>
    <t>F</t>
  </si>
  <si>
    <r>
      <t>Régional Jeunes P&amp;P</t>
    </r>
    <r>
      <rPr>
        <sz val="10"/>
        <color indexed="10"/>
        <rFont val="Arial"/>
        <family val="2"/>
      </rPr>
      <t xml:space="preserve">* </t>
    </r>
    <r>
      <rPr>
        <sz val="8"/>
        <color indexed="10"/>
        <rFont val="Arial"/>
        <family val="2"/>
      </rPr>
      <t>(Trophée Mixte - pts F, pts G)</t>
    </r>
  </si>
  <si>
    <t>Rkg M/D</t>
  </si>
  <si>
    <t>Rkg Cat</t>
  </si>
  <si>
    <t>U10 F - 2012 et &gt;</t>
  </si>
  <si>
    <t>U16 G - 2006-2007</t>
  </si>
  <si>
    <t>U16 F  -  2006-2007</t>
  </si>
  <si>
    <t>U14 G - 2008-2009</t>
  </si>
  <si>
    <t>U12 G - 2010-2011</t>
  </si>
  <si>
    <t>U14 F - 2008-2009</t>
  </si>
  <si>
    <t>U12 F - 2010-2011</t>
  </si>
  <si>
    <t>U10 G - 2012 et &gt;</t>
  </si>
  <si>
    <t>non renouvelé en 2021</t>
  </si>
  <si>
    <t>Potentiel 2022</t>
  </si>
  <si>
    <t>214 jeunes                                                             54 filles et 160 garçons</t>
  </si>
  <si>
    <t>-6 filles</t>
  </si>
  <si>
    <t>-31 garçons</t>
  </si>
  <si>
    <t>56 filles</t>
  </si>
  <si>
    <t>196 garçons</t>
  </si>
  <si>
    <t>48 filles</t>
  </si>
  <si>
    <t>165 garçons</t>
  </si>
  <si>
    <t>44 filles</t>
  </si>
  <si>
    <t>42 filles</t>
  </si>
  <si>
    <t>132 garçons</t>
  </si>
  <si>
    <t>03/12/2021</t>
  </si>
  <si>
    <t>+32,5%</t>
  </si>
  <si>
    <t>+40%</t>
  </si>
  <si>
    <t>-22%</t>
  </si>
  <si>
    <t>+100%</t>
  </si>
  <si>
    <t>-100%</t>
  </si>
  <si>
    <t>+10,42%</t>
  </si>
  <si>
    <t>+34,04%</t>
  </si>
  <si>
    <t>+79,55%</t>
  </si>
  <si>
    <t>+5,56%</t>
  </si>
  <si>
    <t>+42,86%</t>
  </si>
  <si>
    <t>+6,06%</t>
  </si>
  <si>
    <t>+30,17%</t>
  </si>
  <si>
    <t>+17,14%</t>
  </si>
  <si>
    <t>+14,29%</t>
  </si>
  <si>
    <t>+40,74%</t>
  </si>
  <si>
    <t>+6,38%</t>
  </si>
  <si>
    <t>+18,97%</t>
  </si>
  <si>
    <t>+33,33%</t>
  </si>
  <si>
    <t>+34,29%</t>
  </si>
  <si>
    <t>-23,86%</t>
  </si>
  <si>
    <t>+20,51%</t>
  </si>
  <si>
    <t>+15,56%</t>
  </si>
  <si>
    <t>+13,16%</t>
  </si>
  <si>
    <t>+7,14%</t>
  </si>
  <si>
    <t>+29,17%</t>
  </si>
  <si>
    <t>+211,11%</t>
  </si>
  <si>
    <t>-4,17%</t>
  </si>
  <si>
    <t>au 03 décembre</t>
  </si>
  <si>
    <t>Totaux</t>
  </si>
  <si>
    <t>Réalisé 2021</t>
  </si>
  <si>
    <t>232 jeunes                                                             56 filles et 196 garçons</t>
  </si>
  <si>
    <t>-28,57%</t>
  </si>
  <si>
    <t>22 CLUBS</t>
  </si>
  <si>
    <t>25 CLUBS</t>
  </si>
  <si>
    <t>24 CLUBS</t>
  </si>
  <si>
    <t>28 CLUBS</t>
  </si>
  <si>
    <t>Pts</t>
  </si>
  <si>
    <t>Progression du nombre de licences U12 au 03/12 :</t>
  </si>
  <si>
    <t>2022 pas de point de participation au 5 premiers</t>
  </si>
  <si>
    <t>Aides de la Ligue aux Ecoles de Golf 2022</t>
  </si>
  <si>
    <t>232 en 2021</t>
  </si>
  <si>
    <t>4228 en 2021</t>
  </si>
  <si>
    <t>BERNARD</t>
  </si>
  <si>
    <t>BLANC</t>
  </si>
  <si>
    <t>Auguste</t>
  </si>
  <si>
    <t>SIRACUSE</t>
  </si>
  <si>
    <t>Jadden</t>
  </si>
  <si>
    <t>BOUTOILLE</t>
  </si>
  <si>
    <t>Octave</t>
  </si>
  <si>
    <t>POTIRON</t>
  </si>
  <si>
    <t>Malo</t>
  </si>
  <si>
    <t>CHEVALIER</t>
  </si>
  <si>
    <t>RAMAGE</t>
  </si>
  <si>
    <t>Emile</t>
  </si>
  <si>
    <t>Léandre</t>
  </si>
  <si>
    <t>DELMOTTE</t>
  </si>
  <si>
    <t>Rayan</t>
  </si>
  <si>
    <r>
      <t xml:space="preserve">MIR - Qualifié France = 20pts  - </t>
    </r>
    <r>
      <rPr>
        <b/>
        <sz val="10"/>
        <color indexed="10"/>
        <rFont val="Arial"/>
        <family val="2"/>
      </rPr>
      <t>GOKT</t>
    </r>
    <r>
      <rPr>
        <sz val="10"/>
        <color indexed="10"/>
        <rFont val="Arial"/>
        <family val="2"/>
      </rPr>
      <t xml:space="preserve"> (Final)</t>
    </r>
  </si>
  <si>
    <t>GAUDIN</t>
  </si>
  <si>
    <t>Léo</t>
  </si>
  <si>
    <t>QUERE-DINEL</t>
  </si>
  <si>
    <t>Jade</t>
  </si>
  <si>
    <t>Valentine</t>
  </si>
  <si>
    <t>THIERRY-TERLAIN</t>
  </si>
  <si>
    <t>DELAGE</t>
  </si>
  <si>
    <t>Alouettes</t>
  </si>
  <si>
    <t>GP Jeunes Ile d'Or</t>
  </si>
  <si>
    <t>SABLE SOLESMES</t>
  </si>
  <si>
    <t>COSNEFROY</t>
  </si>
  <si>
    <t>ROUILLE</t>
  </si>
  <si>
    <t>Louane</t>
  </si>
  <si>
    <t>BONNIN</t>
  </si>
  <si>
    <t>Ruben</t>
  </si>
  <si>
    <t>BUTRULLE</t>
  </si>
  <si>
    <t>Sablé</t>
  </si>
  <si>
    <t>04/06/2022</t>
  </si>
  <si>
    <t>Q MIR</t>
  </si>
  <si>
    <t>PQ Baugé</t>
  </si>
  <si>
    <t>Louis Alexandre</t>
  </si>
  <si>
    <t>RENARD</t>
  </si>
  <si>
    <t>Térence</t>
  </si>
  <si>
    <t>MANIGOLD</t>
  </si>
  <si>
    <t>Justin</t>
  </si>
  <si>
    <t>LIMOUZIN</t>
  </si>
  <si>
    <t>Mathilde</t>
  </si>
  <si>
    <t>BLASCO</t>
  </si>
  <si>
    <t>MAILLET</t>
  </si>
  <si>
    <t>Eloan</t>
  </si>
  <si>
    <t>CARTEGNIE</t>
  </si>
  <si>
    <t>Marc</t>
  </si>
  <si>
    <t>Sablé Solesmes</t>
  </si>
  <si>
    <t xml:space="preserve"> MANS 24H</t>
  </si>
  <si>
    <t>DOMANGERE</t>
  </si>
  <si>
    <t>BAULE</t>
  </si>
  <si>
    <t>07/06/2022</t>
  </si>
  <si>
    <t>Q FR</t>
  </si>
  <si>
    <t>MIR St Brieuc</t>
  </si>
  <si>
    <t>Par Equipes                                                                           U16</t>
  </si>
  <si>
    <t>BG</t>
  </si>
  <si>
    <t>BF</t>
  </si>
  <si>
    <t>U12G</t>
  </si>
  <si>
    <t>U12F</t>
  </si>
  <si>
    <t>+ 2,6</t>
  </si>
  <si>
    <t>07/08/2022</t>
  </si>
  <si>
    <t>France U14-U12</t>
  </si>
  <si>
    <t>GP Jeunes Olonnes</t>
  </si>
  <si>
    <t>LE BOURDAIS</t>
  </si>
  <si>
    <t>GP Jeunes La Baule</t>
  </si>
  <si>
    <t>20/08/2022</t>
  </si>
  <si>
    <t>INTER CLUBS JEUNES</t>
  </si>
  <si>
    <t>CL+P</t>
  </si>
  <si>
    <t>U16</t>
  </si>
  <si>
    <t>U14</t>
  </si>
  <si>
    <t>U12</t>
  </si>
  <si>
    <t>U10</t>
  </si>
  <si>
    <t>MOUALLEM</t>
  </si>
  <si>
    <t>Constance</t>
  </si>
  <si>
    <t>Léonard</t>
  </si>
  <si>
    <t>MONCEAU</t>
  </si>
  <si>
    <t>Martin</t>
  </si>
  <si>
    <t>SALOMON</t>
  </si>
  <si>
    <t>TRANCHANT</t>
  </si>
  <si>
    <t>MAROTTE</t>
  </si>
  <si>
    <t>GAIGNARD</t>
  </si>
  <si>
    <t>FOUCHE</t>
  </si>
  <si>
    <t>DRUART VERON</t>
  </si>
  <si>
    <t>Noam</t>
  </si>
  <si>
    <t>MANIÈRE</t>
  </si>
  <si>
    <t>Nathanaël</t>
  </si>
  <si>
    <t>GUIBOT</t>
  </si>
  <si>
    <t>MAURET</t>
  </si>
  <si>
    <t>DELIS</t>
  </si>
  <si>
    <t>Bauge</t>
  </si>
  <si>
    <t>BAYET</t>
  </si>
  <si>
    <t>SEIGNARD</t>
  </si>
  <si>
    <t>Auréa</t>
  </si>
  <si>
    <t>Célestin</t>
  </si>
  <si>
    <t>DASTOR</t>
  </si>
  <si>
    <t>RAULET</t>
  </si>
  <si>
    <t>LOPES</t>
  </si>
  <si>
    <t>Cameron</t>
  </si>
  <si>
    <t>MONDESIR</t>
  </si>
  <si>
    <t>LOSTANLEN</t>
  </si>
  <si>
    <t>DUMAS</t>
  </si>
  <si>
    <t>Louisa</t>
  </si>
  <si>
    <t>PILLOT</t>
  </si>
  <si>
    <t>+1,6</t>
  </si>
  <si>
    <t>DEROUET</t>
  </si>
  <si>
    <t>Paul Alexandre</t>
  </si>
  <si>
    <t>GHARIB</t>
  </si>
  <si>
    <t>VERDON DE SEQUEIRA</t>
  </si>
  <si>
    <t>Carl</t>
  </si>
  <si>
    <t xml:space="preserve">FERNANDEZ </t>
  </si>
  <si>
    <t>BORY</t>
  </si>
  <si>
    <t>Matisse</t>
  </si>
  <si>
    <t>HEYTIENNE</t>
  </si>
  <si>
    <t>LIBERT</t>
  </si>
  <si>
    <t>BERTHELOT</t>
  </si>
  <si>
    <t>RAVAZE PERRAUX</t>
  </si>
  <si>
    <t>BARAIZE</t>
  </si>
  <si>
    <t>CAILLON</t>
  </si>
  <si>
    <t>26/09/2022</t>
  </si>
  <si>
    <t>Elioth</t>
  </si>
  <si>
    <t>DUBREUIL</t>
  </si>
  <si>
    <t>TRIBONDEAU TOQUET</t>
  </si>
  <si>
    <t>CHARRIER</t>
  </si>
  <si>
    <t>PLONQUET</t>
  </si>
  <si>
    <t>Antonin</t>
  </si>
  <si>
    <t>ABJ</t>
  </si>
  <si>
    <t>FOR</t>
  </si>
  <si>
    <t xml:space="preserve">CHARTE                                                                          BIODIVERSITE                            </t>
  </si>
  <si>
    <t>BIO DIV</t>
  </si>
  <si>
    <t>CHARTE EdG</t>
  </si>
  <si>
    <t>GREMY</t>
  </si>
  <si>
    <t>Enoa</t>
  </si>
  <si>
    <t>Inter Comités                       U11</t>
  </si>
  <si>
    <t>points par joueurs/nbr</t>
  </si>
  <si>
    <t>04/10/2022</t>
  </si>
  <si>
    <t>ROBERTJO</t>
  </si>
  <si>
    <t>11/10/2022</t>
  </si>
  <si>
    <t>HUMBERT</t>
  </si>
  <si>
    <t>Moira</t>
  </si>
  <si>
    <t>Castille</t>
  </si>
  <si>
    <t>Interligues                        U12</t>
  </si>
  <si>
    <t>France U16</t>
  </si>
  <si>
    <t>Cut</t>
  </si>
  <si>
    <t>+1,1</t>
  </si>
  <si>
    <t>+2,1</t>
  </si>
  <si>
    <t>+2,9</t>
  </si>
  <si>
    <t>Maëlys</t>
  </si>
  <si>
    <r>
      <t xml:space="preserve">TJG U10                    </t>
    </r>
    <r>
      <rPr>
        <sz val="12"/>
        <rFont val="Arial"/>
        <family val="2"/>
      </rPr>
      <t xml:space="preserve">       G + F</t>
    </r>
  </si>
  <si>
    <t>CL G</t>
  </si>
  <si>
    <t>CL F</t>
  </si>
  <si>
    <t>DIGNE</t>
  </si>
  <si>
    <t>Elias</t>
  </si>
  <si>
    <t>OLIVIER</t>
  </si>
  <si>
    <t>Briac</t>
  </si>
  <si>
    <t>DRON</t>
  </si>
  <si>
    <t>Piérig</t>
  </si>
  <si>
    <t>FERNANDEZ PINTO</t>
  </si>
  <si>
    <t>Alex</t>
  </si>
  <si>
    <t>Quadrangulaire U10   Sélection = 10pts</t>
  </si>
  <si>
    <t>Q G</t>
  </si>
  <si>
    <t>Q F</t>
  </si>
  <si>
    <r>
      <t xml:space="preserve">Sélection U10                    </t>
    </r>
    <r>
      <rPr>
        <sz val="12"/>
        <rFont val="Arial"/>
        <family val="2"/>
      </rPr>
      <t xml:space="preserve">      </t>
    </r>
  </si>
  <si>
    <t>Sélection France</t>
  </si>
  <si>
    <t>LASIERRA</t>
  </si>
  <si>
    <t>Eline</t>
  </si>
  <si>
    <t>TRIBONDEAU T</t>
  </si>
  <si>
    <t>Anaë</t>
  </si>
  <si>
    <t>SAMSON</t>
  </si>
  <si>
    <t>Sidonie</t>
  </si>
  <si>
    <t>Clarisse</t>
  </si>
  <si>
    <t>E FR</t>
  </si>
  <si>
    <t>08/11/2022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</si>
</sst>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4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</font>
    <font>
      <sz val="10"/>
      <color rgb="FF00B0F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  <font>
      <b/>
      <sz val="16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799847602844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dashed"/>
      <right style="medium"/>
      <top style="thin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FF0000"/>
      </top>
      <bottom style="thin"/>
    </border>
    <border>
      <left style="dashed"/>
      <right style="medium"/>
      <top style="medium">
        <color rgb="FFFF0000"/>
      </top>
      <bottom style="thin"/>
    </border>
    <border>
      <left style="dashed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medium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dashed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7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27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4" xfId="79" applyBorder="1" applyAlignment="1">
      <alignment horizontal="center"/>
      <protection/>
    </xf>
    <xf numFmtId="49" fontId="0" fillId="0" borderId="14" xfId="79" applyNumberFormat="1" applyFont="1" applyBorder="1" applyAlignment="1">
      <alignment horizontal="center"/>
      <protection/>
    </xf>
    <xf numFmtId="49" fontId="0" fillId="0" borderId="15" xfId="79" applyNumberFormat="1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14" xfId="79" applyFill="1" applyBorder="1" applyAlignment="1">
      <alignment horizontal="center"/>
      <protection/>
    </xf>
    <xf numFmtId="0" fontId="7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7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24" borderId="17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79" applyBorder="1" applyAlignment="1">
      <alignment horizontal="center"/>
      <protection/>
    </xf>
    <xf numFmtId="1" fontId="2" fillId="25" borderId="20" xfId="79" applyNumberFormat="1" applyFont="1" applyFill="1" applyBorder="1" applyAlignment="1">
      <alignment horizontal="center" vertical="center"/>
      <protection/>
    </xf>
    <xf numFmtId="0" fontId="2" fillId="25" borderId="20" xfId="79" applyFont="1" applyFill="1" applyBorder="1" applyAlignment="1">
      <alignment horizontal="center" vertical="center"/>
      <protection/>
    </xf>
    <xf numFmtId="0" fontId="6" fillId="25" borderId="21" xfId="78" applyFont="1" applyFill="1" applyBorder="1" applyAlignment="1">
      <alignment horizontal="center"/>
      <protection/>
    </xf>
    <xf numFmtId="9" fontId="0" fillId="25" borderId="2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79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6" borderId="0" xfId="0" applyFont="1" applyFill="1" applyAlignment="1">
      <alignment/>
    </xf>
    <xf numFmtId="0" fontId="0" fillId="26" borderId="0" xfId="0" applyFill="1" applyAlignment="1">
      <alignment/>
    </xf>
    <xf numFmtId="166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0" xfId="0" applyFont="1" applyFill="1" applyAlignment="1">
      <alignment/>
    </xf>
    <xf numFmtId="0" fontId="2" fillId="27" borderId="0" xfId="0" applyFont="1" applyFill="1" applyAlignment="1">
      <alignment/>
    </xf>
    <xf numFmtId="0" fontId="0" fillId="27" borderId="0" xfId="0" applyFill="1" applyAlignment="1">
      <alignment/>
    </xf>
    <xf numFmtId="166" fontId="0" fillId="27" borderId="0" xfId="0" applyNumberForma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0" fillId="29" borderId="23" xfId="79" applyFont="1" applyFill="1" applyBorder="1" applyAlignment="1">
      <alignment vertical="center"/>
      <protection/>
    </xf>
    <xf numFmtId="0" fontId="0" fillId="29" borderId="24" xfId="79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vertical="center"/>
      <protection/>
    </xf>
    <xf numFmtId="0" fontId="0" fillId="0" borderId="24" xfId="79" applyFill="1" applyBorder="1" applyAlignment="1">
      <alignment vertical="center"/>
      <protection/>
    </xf>
    <xf numFmtId="165" fontId="60" fillId="0" borderId="0" xfId="0" applyNumberFormat="1" applyFont="1" applyAlignment="1">
      <alignment horizontal="center" vertical="center"/>
    </xf>
    <xf numFmtId="171" fontId="7" fillId="0" borderId="12" xfId="0" applyNumberFormat="1" applyFont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25" xfId="79" applyFont="1" applyFill="1" applyBorder="1" applyAlignment="1">
      <alignment horizontal="center" vertical="center"/>
      <protection/>
    </xf>
    <xf numFmtId="0" fontId="6" fillId="0" borderId="26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6" fillId="0" borderId="29" xfId="79" applyFont="1" applyFill="1" applyBorder="1" applyAlignment="1">
      <alignment horizontal="center" vertical="center"/>
      <protection/>
    </xf>
    <xf numFmtId="0" fontId="6" fillId="24" borderId="29" xfId="79" applyFont="1" applyFill="1" applyBorder="1" applyAlignment="1">
      <alignment horizontal="center" vertical="center"/>
      <protection/>
    </xf>
    <xf numFmtId="0" fontId="6" fillId="0" borderId="30" xfId="79" applyFont="1" applyFill="1" applyBorder="1" applyAlignment="1">
      <alignment horizontal="center" vertic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0" fontId="6" fillId="0" borderId="31" xfId="79" applyFont="1" applyFill="1" applyBorder="1" applyAlignment="1">
      <alignment horizontal="center" vertical="center"/>
      <protection/>
    </xf>
    <xf numFmtId="171" fontId="4" fillId="0" borderId="24" xfId="78" applyNumberFormat="1" applyFont="1" applyFill="1" applyBorder="1" applyAlignment="1">
      <alignment horizontal="center" vertical="center"/>
      <protection/>
    </xf>
    <xf numFmtId="171" fontId="4" fillId="0" borderId="31" xfId="78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165" fontId="61" fillId="0" borderId="33" xfId="0" applyNumberFormat="1" applyFont="1" applyBorder="1" applyAlignment="1">
      <alignment horizontal="center" vertical="center"/>
    </xf>
    <xf numFmtId="165" fontId="4" fillId="28" borderId="23" xfId="44" applyNumberFormat="1" applyFont="1" applyFill="1" applyBorder="1" applyAlignment="1">
      <alignment horizontal="center" vertical="center"/>
    </xf>
    <xf numFmtId="171" fontId="62" fillId="30" borderId="23" xfId="0" applyNumberFormat="1" applyFont="1" applyFill="1" applyBorder="1" applyAlignment="1">
      <alignment horizontal="center" vertical="center"/>
    </xf>
    <xf numFmtId="171" fontId="4" fillId="0" borderId="23" xfId="78" applyNumberFormat="1" applyFont="1" applyFill="1" applyBorder="1" applyAlignment="1">
      <alignment horizontal="center" vertical="center"/>
      <protection/>
    </xf>
    <xf numFmtId="171" fontId="5" fillId="0" borderId="23" xfId="78" applyNumberFormat="1" applyFont="1" applyFill="1" applyBorder="1" applyAlignment="1">
      <alignment horizontal="center" vertical="center"/>
      <protection/>
    </xf>
    <xf numFmtId="165" fontId="4" fillId="28" borderId="24" xfId="44" applyNumberFormat="1" applyFont="1" applyFill="1" applyBorder="1" applyAlignment="1">
      <alignment horizontal="center" vertical="center"/>
    </xf>
    <xf numFmtId="1" fontId="2" fillId="0" borderId="24" xfId="79" applyNumberFormat="1" applyFont="1" applyFill="1" applyBorder="1" applyAlignment="1">
      <alignment horizontal="center" vertical="center"/>
      <protection/>
    </xf>
    <xf numFmtId="0" fontId="0" fillId="0" borderId="24" xfId="78" applyFill="1" applyBorder="1" applyAlignment="1">
      <alignment horizontal="center" vertical="center"/>
      <protection/>
    </xf>
    <xf numFmtId="171" fontId="5" fillId="0" borderId="24" xfId="78" applyNumberFormat="1" applyFont="1" applyFill="1" applyBorder="1" applyAlignment="1">
      <alignment horizontal="center" vertical="center"/>
      <protection/>
    </xf>
    <xf numFmtId="171" fontId="4" fillId="0" borderId="24" xfId="76" applyNumberFormat="1" applyFont="1" applyFill="1" applyBorder="1" applyAlignment="1">
      <alignment horizontal="center" vertical="center"/>
      <protection/>
    </xf>
    <xf numFmtId="0" fontId="0" fillId="0" borderId="24" xfId="76" applyFill="1" applyBorder="1" applyAlignment="1">
      <alignment horizontal="center" vertical="center"/>
      <protection/>
    </xf>
    <xf numFmtId="171" fontId="4" fillId="0" borderId="24" xfId="70" applyNumberFormat="1" applyFont="1" applyFill="1" applyBorder="1" applyAlignment="1">
      <alignment horizontal="center" vertical="center"/>
      <protection/>
    </xf>
    <xf numFmtId="173" fontId="0" fillId="0" borderId="24" xfId="79" applyNumberFormat="1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4" xfId="70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1" fontId="5" fillId="0" borderId="31" xfId="78" applyNumberFormat="1" applyFont="1" applyFill="1" applyBorder="1" applyAlignment="1">
      <alignment horizontal="center" vertical="center"/>
      <protection/>
    </xf>
    <xf numFmtId="0" fontId="2" fillId="0" borderId="23" xfId="77" applyFont="1" applyBorder="1" applyAlignment="1">
      <alignment horizontal="center"/>
      <protection/>
    </xf>
    <xf numFmtId="0" fontId="2" fillId="0" borderId="24" xfId="77" applyFont="1" applyBorder="1" applyAlignment="1">
      <alignment horizontal="center"/>
      <protection/>
    </xf>
    <xf numFmtId="0" fontId="2" fillId="28" borderId="24" xfId="77" applyFont="1" applyFill="1" applyBorder="1" applyAlignment="1">
      <alignment horizontal="center"/>
      <protection/>
    </xf>
    <xf numFmtId="0" fontId="2" fillId="28" borderId="31" xfId="77" applyFont="1" applyFill="1" applyBorder="1" applyAlignment="1">
      <alignment horizontal="center"/>
      <protection/>
    </xf>
    <xf numFmtId="0" fontId="0" fillId="0" borderId="0" xfId="77" applyAlignment="1">
      <alignment horizontal="center"/>
      <protection/>
    </xf>
    <xf numFmtId="0" fontId="6" fillId="0" borderId="0" xfId="77" applyFont="1" applyFill="1" applyBorder="1" applyAlignment="1">
      <alignment horizontal="center" vertical="center"/>
      <protection/>
    </xf>
    <xf numFmtId="0" fontId="2" fillId="0" borderId="24" xfId="77" applyFont="1" applyFill="1" applyBorder="1" applyAlignment="1">
      <alignment horizontal="center"/>
      <protection/>
    </xf>
    <xf numFmtId="171" fontId="4" fillId="31" borderId="24" xfId="76" applyNumberFormat="1" applyFont="1" applyFill="1" applyBorder="1" applyAlignment="1">
      <alignment horizontal="center" vertical="center"/>
      <protection/>
    </xf>
    <xf numFmtId="171" fontId="4" fillId="31" borderId="24" xfId="7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3" xfId="77" applyFont="1" applyBorder="1" applyAlignment="1">
      <alignment horizontal="center"/>
      <protection/>
    </xf>
    <xf numFmtId="0" fontId="0" fillId="0" borderId="24" xfId="77" applyFont="1" applyBorder="1" applyAlignment="1">
      <alignment horizontal="center"/>
      <protection/>
    </xf>
    <xf numFmtId="0" fontId="0" fillId="0" borderId="24" xfId="77" applyFont="1" applyFill="1" applyBorder="1" applyAlignment="1">
      <alignment horizontal="center"/>
      <protection/>
    </xf>
    <xf numFmtId="0" fontId="0" fillId="28" borderId="24" xfId="77" applyFont="1" applyFill="1" applyBorder="1" applyAlignment="1">
      <alignment horizontal="center"/>
      <protection/>
    </xf>
    <xf numFmtId="0" fontId="0" fillId="28" borderId="31" xfId="77" applyFont="1" applyFill="1" applyBorder="1" applyAlignment="1">
      <alignment horizontal="center"/>
      <protection/>
    </xf>
    <xf numFmtId="0" fontId="0" fillId="0" borderId="0" xfId="79" applyAlignment="1">
      <alignment horizontal="left"/>
      <protection/>
    </xf>
    <xf numFmtId="0" fontId="63" fillId="0" borderId="0" xfId="79" applyFont="1" applyAlignment="1">
      <alignment horizontal="right"/>
      <protection/>
    </xf>
    <xf numFmtId="0" fontId="2" fillId="32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6" fontId="2" fillId="0" borderId="0" xfId="79" applyNumberFormat="1" applyFont="1" applyFill="1" applyBorder="1" applyAlignment="1">
      <alignment horizontal="center" vertical="center"/>
      <protection/>
    </xf>
    <xf numFmtId="166" fontId="0" fillId="0" borderId="0" xfId="79" applyNumberFormat="1" applyAlignment="1">
      <alignment horizontal="center" vertical="center"/>
      <protection/>
    </xf>
    <xf numFmtId="166" fontId="0" fillId="0" borderId="0" xfId="79" applyNumberFormat="1" applyFill="1" applyBorder="1" applyAlignment="1">
      <alignment horizontal="center" vertical="center"/>
      <protection/>
    </xf>
    <xf numFmtId="49" fontId="0" fillId="0" borderId="10" xfId="79" applyNumberFormat="1" applyBorder="1" applyAlignment="1">
      <alignment horizontal="center" vertical="center"/>
      <protection/>
    </xf>
    <xf numFmtId="49" fontId="6" fillId="0" borderId="32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0" xfId="79" applyNumberFormat="1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horizontal="center"/>
      <protection/>
    </xf>
    <xf numFmtId="0" fontId="0" fillId="0" borderId="0" xfId="77" applyFont="1" applyFill="1" applyBorder="1" applyAlignment="1">
      <alignment horizontal="center"/>
      <protection/>
    </xf>
    <xf numFmtId="49" fontId="0" fillId="34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77" applyFont="1" applyFill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77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0" fontId="0" fillId="28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8" borderId="0" xfId="0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40" borderId="0" xfId="0" applyNumberFormat="1" applyFont="1" applyFill="1" applyAlignment="1">
      <alignment horizontal="center" vertical="center"/>
    </xf>
    <xf numFmtId="171" fontId="4" fillId="0" borderId="24" xfId="79" applyNumberFormat="1" applyFont="1" applyFill="1" applyBorder="1" applyAlignment="1">
      <alignment horizontal="center" vertical="center"/>
      <protection/>
    </xf>
    <xf numFmtId="0" fontId="31" fillId="29" borderId="36" xfId="78" applyFont="1" applyFill="1" applyBorder="1" applyAlignment="1">
      <alignment horizontal="center" vertical="center"/>
      <protection/>
    </xf>
    <xf numFmtId="0" fontId="2" fillId="26" borderId="0" xfId="0" applyFont="1" applyFill="1" applyAlignment="1">
      <alignment horizontal="center" vertical="center"/>
    </xf>
    <xf numFmtId="0" fontId="2" fillId="27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/>
    </xf>
    <xf numFmtId="0" fontId="6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41" borderId="0" xfId="0" applyFill="1" applyAlignment="1">
      <alignment/>
    </xf>
    <xf numFmtId="166" fontId="35" fillId="0" borderId="23" xfId="79" applyNumberFormat="1" applyFont="1" applyFill="1" applyBorder="1" applyAlignment="1">
      <alignment horizontal="center" vertical="center"/>
      <protection/>
    </xf>
    <xf numFmtId="166" fontId="35" fillId="0" borderId="31" xfId="79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0" fillId="43" borderId="0" xfId="0" applyFill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4" fillId="44" borderId="42" xfId="0" applyNumberFormat="1" applyFont="1" applyFill="1" applyBorder="1" applyAlignment="1">
      <alignment horizontal="center"/>
    </xf>
    <xf numFmtId="49" fontId="4" fillId="44" borderId="43" xfId="0" applyNumberFormat="1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0" fillId="30" borderId="22" xfId="0" applyFill="1" applyBorder="1" applyAlignment="1">
      <alignment horizontal="center"/>
    </xf>
    <xf numFmtId="165" fontId="4" fillId="30" borderId="42" xfId="44" applyNumberFormat="1" applyFont="1" applyFill="1" applyBorder="1" applyAlignment="1">
      <alignment horizontal="center"/>
    </xf>
    <xf numFmtId="49" fontId="3" fillId="30" borderId="22" xfId="0" applyNumberFormat="1" applyFont="1" applyFill="1" applyBorder="1" applyAlignment="1">
      <alignment/>
    </xf>
    <xf numFmtId="0" fontId="3" fillId="30" borderId="42" xfId="0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42" xfId="0" applyFill="1" applyBorder="1" applyAlignment="1">
      <alignment/>
    </xf>
    <xf numFmtId="0" fontId="2" fillId="30" borderId="22" xfId="0" applyFont="1" applyFill="1" applyBorder="1" applyAlignment="1">
      <alignment/>
    </xf>
    <xf numFmtId="0" fontId="0" fillId="30" borderId="45" xfId="0" applyFill="1" applyBorder="1" applyAlignment="1">
      <alignment/>
    </xf>
    <xf numFmtId="0" fontId="0" fillId="30" borderId="44" xfId="0" applyFill="1" applyBorder="1" applyAlignment="1">
      <alignment/>
    </xf>
    <xf numFmtId="49" fontId="9" fillId="28" borderId="3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8" fillId="0" borderId="4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8" xfId="0" applyFont="1" applyFill="1" applyBorder="1" applyAlignment="1">
      <alignment vertical="center"/>
    </xf>
    <xf numFmtId="0" fontId="0" fillId="30" borderId="22" xfId="0" applyFont="1" applyFill="1" applyBorder="1" applyAlignment="1">
      <alignment horizontal="center" vertical="center"/>
    </xf>
    <xf numFmtId="6" fontId="4" fillId="30" borderId="42" xfId="0" applyNumberFormat="1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/>
    </xf>
    <xf numFmtId="0" fontId="65" fillId="0" borderId="12" xfId="0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71" fontId="62" fillId="30" borderId="24" xfId="0" applyNumberFormat="1" applyFont="1" applyFill="1" applyBorder="1" applyAlignment="1">
      <alignment horizontal="center" vertical="center"/>
    </xf>
    <xf numFmtId="171" fontId="4" fillId="25" borderId="24" xfId="78" applyNumberFormat="1" applyFont="1" applyFill="1" applyBorder="1" applyAlignment="1">
      <alignment horizontal="center" vertical="center"/>
      <protection/>
    </xf>
    <xf numFmtId="171" fontId="4" fillId="45" borderId="23" xfId="78" applyNumberFormat="1" applyFont="1" applyFill="1" applyBorder="1" applyAlignment="1">
      <alignment horizontal="center" vertical="center"/>
      <protection/>
    </xf>
    <xf numFmtId="171" fontId="4" fillId="45" borderId="24" xfId="78" applyNumberFormat="1" applyFont="1" applyFill="1" applyBorder="1" applyAlignment="1">
      <alignment horizontal="center" vertical="center"/>
      <protection/>
    </xf>
    <xf numFmtId="171" fontId="4" fillId="29" borderId="23" xfId="70" applyNumberFormat="1" applyFont="1" applyFill="1" applyBorder="1" applyAlignment="1">
      <alignment horizontal="center" vertical="center"/>
      <protection/>
    </xf>
    <xf numFmtId="171" fontId="4" fillId="29" borderId="24" xfId="70" applyNumberFormat="1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5" fontId="6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9" applyFont="1" applyAlignment="1">
      <alignment vertical="center"/>
      <protection/>
    </xf>
    <xf numFmtId="0" fontId="6" fillId="0" borderId="0" xfId="79" applyFont="1" applyAlignment="1">
      <alignment horizontal="center"/>
      <protection/>
    </xf>
    <xf numFmtId="171" fontId="65" fillId="46" borderId="49" xfId="70" applyNumberFormat="1" applyFont="1" applyFill="1" applyBorder="1" applyAlignment="1">
      <alignment horizontal="center" vertical="center"/>
      <protection/>
    </xf>
    <xf numFmtId="171" fontId="0" fillId="45" borderId="50" xfId="0" applyNumberFormat="1" applyFont="1" applyFill="1" applyBorder="1" applyAlignment="1">
      <alignment horizontal="center" vertical="center"/>
    </xf>
    <xf numFmtId="171" fontId="0" fillId="45" borderId="49" xfId="70" applyNumberFormat="1" applyFont="1" applyFill="1" applyBorder="1" applyAlignment="1">
      <alignment horizontal="center" vertical="center"/>
      <protection/>
    </xf>
    <xf numFmtId="171" fontId="0" fillId="45" borderId="49" xfId="78" applyNumberFormat="1" applyFont="1" applyFill="1" applyBorder="1" applyAlignment="1">
      <alignment horizontal="center" vertical="center"/>
      <protection/>
    </xf>
    <xf numFmtId="171" fontId="65" fillId="46" borderId="49" xfId="78" applyNumberFormat="1" applyFont="1" applyFill="1" applyBorder="1" applyAlignment="1">
      <alignment horizontal="center" vertical="center"/>
      <protection/>
    </xf>
    <xf numFmtId="171" fontId="0" fillId="46" borderId="49" xfId="78" applyNumberFormat="1" applyFont="1" applyFill="1" applyBorder="1" applyAlignment="1">
      <alignment horizontal="center" vertical="center"/>
      <protection/>
    </xf>
    <xf numFmtId="171" fontId="68" fillId="46" borderId="49" xfId="78" applyNumberFormat="1" applyFont="1" applyFill="1" applyBorder="1" applyAlignment="1">
      <alignment horizontal="center" vertical="center"/>
      <protection/>
    </xf>
    <xf numFmtId="0" fontId="0" fillId="46" borderId="49" xfId="76" applyFont="1" applyFill="1" applyBorder="1" applyAlignment="1">
      <alignment horizontal="center" vertical="center"/>
      <protection/>
    </xf>
    <xf numFmtId="0" fontId="0" fillId="46" borderId="49" xfId="0" applyFont="1" applyFill="1" applyBorder="1" applyAlignment="1">
      <alignment horizontal="center" vertical="center"/>
    </xf>
    <xf numFmtId="0" fontId="0" fillId="46" borderId="51" xfId="0" applyFont="1" applyFill="1" applyBorder="1" applyAlignment="1">
      <alignment horizontal="center" vertical="center"/>
    </xf>
    <xf numFmtId="172" fontId="0" fillId="0" borderId="23" xfId="78" applyNumberFormat="1" applyFont="1" applyFill="1" applyBorder="1" applyAlignment="1">
      <alignment horizontal="center" vertical="center"/>
      <protection/>
    </xf>
    <xf numFmtId="172" fontId="0" fillId="0" borderId="24" xfId="78" applyNumberFormat="1" applyFont="1" applyFill="1" applyBorder="1" applyAlignment="1">
      <alignment horizontal="center" vertical="center"/>
      <protection/>
    </xf>
    <xf numFmtId="172" fontId="0" fillId="47" borderId="24" xfId="78" applyNumberFormat="1" applyFont="1" applyFill="1" applyBorder="1" applyAlignment="1">
      <alignment horizontal="center" vertical="center"/>
      <protection/>
    </xf>
    <xf numFmtId="172" fontId="65" fillId="0" borderId="24" xfId="78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52" xfId="0" applyFont="1" applyFill="1" applyBorder="1" applyAlignment="1">
      <alignment/>
    </xf>
    <xf numFmtId="0" fontId="63" fillId="0" borderId="0" xfId="79" applyFont="1" applyAlignment="1">
      <alignment horizontal="center"/>
      <protection/>
    </xf>
    <xf numFmtId="0" fontId="0" fillId="43" borderId="0" xfId="0" applyFill="1" applyAlignment="1">
      <alignment/>
    </xf>
    <xf numFmtId="0" fontId="0" fillId="33" borderId="0" xfId="79" applyFill="1" applyAlignment="1">
      <alignment horizontal="center" vertical="center"/>
      <protection/>
    </xf>
    <xf numFmtId="0" fontId="0" fillId="30" borderId="45" xfId="0" applyFill="1" applyBorder="1" applyAlignment="1">
      <alignment horizontal="center"/>
    </xf>
    <xf numFmtId="165" fontId="4" fillId="30" borderId="44" xfId="44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/>
    </xf>
    <xf numFmtId="0" fontId="65" fillId="0" borderId="31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" fillId="25" borderId="22" xfId="78" applyFont="1" applyFill="1" applyBorder="1" applyAlignment="1">
      <alignment horizontal="center"/>
      <protection/>
    </xf>
    <xf numFmtId="0" fontId="0" fillId="0" borderId="0" xfId="79" applyBorder="1" applyAlignment="1">
      <alignment/>
      <protection/>
    </xf>
    <xf numFmtId="0" fontId="0" fillId="0" borderId="0" xfId="79" applyBorder="1" applyAlignment="1">
      <alignment horizontal="center"/>
      <protection/>
    </xf>
    <xf numFmtId="0" fontId="0" fillId="0" borderId="0" xfId="79" applyBorder="1" applyAlignment="1">
      <alignment vertical="center"/>
      <protection/>
    </xf>
    <xf numFmtId="0" fontId="0" fillId="0" borderId="0" xfId="79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28" borderId="24" xfId="79" applyFont="1" applyFill="1" applyBorder="1" applyAlignment="1">
      <alignment vertical="center"/>
      <protection/>
    </xf>
    <xf numFmtId="0" fontId="0" fillId="28" borderId="31" xfId="79" applyFont="1" applyFill="1" applyBorder="1" applyAlignment="1">
      <alignment vertical="center"/>
      <protection/>
    </xf>
    <xf numFmtId="0" fontId="5" fillId="29" borderId="53" xfId="78" applyFont="1" applyFill="1" applyBorder="1" applyAlignment="1">
      <alignment horizontal="center" vertical="center"/>
      <protection/>
    </xf>
    <xf numFmtId="0" fontId="5" fillId="29" borderId="0" xfId="78" applyFont="1" applyFill="1" applyBorder="1" applyAlignment="1">
      <alignment horizontal="center"/>
      <protection/>
    </xf>
    <xf numFmtId="0" fontId="0" fillId="0" borderId="54" xfId="79" applyBorder="1" applyAlignment="1">
      <alignment horizontal="center" vertical="center"/>
      <protection/>
    </xf>
    <xf numFmtId="0" fontId="27" fillId="24" borderId="0" xfId="0" applyFont="1" applyFill="1" applyBorder="1" applyAlignment="1">
      <alignment vertical="center"/>
    </xf>
    <xf numFmtId="0" fontId="0" fillId="24" borderId="0" xfId="79" applyFont="1" applyFill="1" applyBorder="1" applyAlignment="1">
      <alignment horizontal="center"/>
      <protection/>
    </xf>
    <xf numFmtId="0" fontId="0" fillId="24" borderId="0" xfId="79" applyFill="1" applyBorder="1" applyAlignment="1">
      <alignment horizontal="center"/>
      <protection/>
    </xf>
    <xf numFmtId="0" fontId="32" fillId="0" borderId="37" xfId="0" applyFont="1" applyFill="1" applyBorder="1" applyAlignment="1">
      <alignment horizontal="center" vertical="center"/>
    </xf>
    <xf numFmtId="166" fontId="65" fillId="0" borderId="0" xfId="0" applyNumberFormat="1" applyFont="1" applyFill="1" applyAlignment="1">
      <alignment horizontal="center" vertical="center"/>
    </xf>
    <xf numFmtId="0" fontId="65" fillId="0" borderId="53" xfId="77" applyFont="1" applyBorder="1" applyAlignment="1">
      <alignment/>
      <protection/>
    </xf>
    <xf numFmtId="0" fontId="2" fillId="0" borderId="47" xfId="77" applyFont="1" applyFill="1" applyBorder="1" applyAlignment="1">
      <alignment horizontal="center"/>
      <protection/>
    </xf>
    <xf numFmtId="0" fontId="0" fillId="0" borderId="47" xfId="79" applyFont="1" applyFill="1" applyBorder="1" applyAlignment="1">
      <alignment vertical="center"/>
      <protection/>
    </xf>
    <xf numFmtId="1" fontId="2" fillId="0" borderId="47" xfId="79" applyNumberFormat="1" applyFont="1" applyFill="1" applyBorder="1" applyAlignment="1">
      <alignment horizontal="center" vertical="center"/>
      <protection/>
    </xf>
    <xf numFmtId="171" fontId="4" fillId="0" borderId="47" xfId="76" applyNumberFormat="1" applyFont="1" applyFill="1" applyBorder="1" applyAlignment="1">
      <alignment horizontal="center" vertical="center"/>
      <protection/>
    </xf>
    <xf numFmtId="171" fontId="4" fillId="0" borderId="47" xfId="78" applyNumberFormat="1" applyFont="1" applyFill="1" applyBorder="1" applyAlignment="1">
      <alignment horizontal="center" vertical="center"/>
      <protection/>
    </xf>
    <xf numFmtId="0" fontId="0" fillId="0" borderId="47" xfId="70" applyFill="1" applyBorder="1" applyAlignment="1">
      <alignment horizontal="center" vertical="center"/>
      <protection/>
    </xf>
    <xf numFmtId="172" fontId="0" fillId="0" borderId="47" xfId="78" applyNumberFormat="1" applyFont="1" applyFill="1" applyBorder="1" applyAlignment="1">
      <alignment horizontal="center" vertical="center"/>
      <protection/>
    </xf>
    <xf numFmtId="0" fontId="2" fillId="0" borderId="55" xfId="77" applyFont="1" applyFill="1" applyBorder="1" applyAlignment="1">
      <alignment horizontal="center"/>
      <protection/>
    </xf>
    <xf numFmtId="0" fontId="0" fillId="0" borderId="55" xfId="79" applyFill="1" applyBorder="1" applyAlignment="1">
      <alignment vertical="center"/>
      <protection/>
    </xf>
    <xf numFmtId="1" fontId="2" fillId="0" borderId="55" xfId="79" applyNumberFormat="1" applyFont="1" applyFill="1" applyBorder="1" applyAlignment="1">
      <alignment horizontal="center" vertical="center"/>
      <protection/>
    </xf>
    <xf numFmtId="171" fontId="4" fillId="0" borderId="55" xfId="78" applyNumberFormat="1" applyFont="1" applyFill="1" applyBorder="1" applyAlignment="1">
      <alignment horizontal="center" vertical="center"/>
      <protection/>
    </xf>
    <xf numFmtId="0" fontId="0" fillId="0" borderId="55" xfId="70" applyFill="1" applyBorder="1" applyAlignment="1">
      <alignment horizontal="center" vertical="center"/>
      <protection/>
    </xf>
    <xf numFmtId="172" fontId="0" fillId="0" borderId="55" xfId="78" applyNumberFormat="1" applyFont="1" applyFill="1" applyBorder="1" applyAlignment="1">
      <alignment horizontal="center" vertical="center"/>
      <protection/>
    </xf>
    <xf numFmtId="0" fontId="0" fillId="46" borderId="56" xfId="70" applyFont="1" applyFill="1" applyBorder="1" applyAlignment="1">
      <alignment horizontal="center" vertical="center"/>
      <protection/>
    </xf>
    <xf numFmtId="171" fontId="62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39" xfId="0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25" borderId="38" xfId="0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ont="1" applyFill="1" applyAlignment="1">
      <alignment/>
    </xf>
    <xf numFmtId="0" fontId="0" fillId="48" borderId="0" xfId="0" applyFill="1" applyAlignment="1">
      <alignment horizontal="center" vertical="center"/>
    </xf>
    <xf numFmtId="171" fontId="0" fillId="45" borderId="57" xfId="70" applyNumberFormat="1" applyFont="1" applyFill="1" applyBorder="1" applyAlignment="1">
      <alignment horizontal="center" vertical="center"/>
      <protection/>
    </xf>
    <xf numFmtId="0" fontId="0" fillId="49" borderId="49" xfId="70" applyFont="1" applyFill="1" applyBorder="1" applyAlignment="1">
      <alignment horizontal="center" vertical="center"/>
      <protection/>
    </xf>
    <xf numFmtId="0" fontId="0" fillId="46" borderId="58" xfId="70" applyFont="1" applyFill="1" applyBorder="1" applyAlignment="1">
      <alignment horizontal="center" vertical="center"/>
      <protection/>
    </xf>
    <xf numFmtId="172" fontId="0" fillId="0" borderId="59" xfId="78" applyNumberFormat="1" applyFont="1" applyFill="1" applyBorder="1" applyAlignment="1">
      <alignment horizontal="center" vertical="center"/>
      <protection/>
    </xf>
    <xf numFmtId="165" fontId="69" fillId="0" borderId="23" xfId="0" applyNumberFormat="1" applyFont="1" applyFill="1" applyBorder="1" applyAlignment="1">
      <alignment horizontal="center" vertical="center"/>
    </xf>
    <xf numFmtId="165" fontId="69" fillId="0" borderId="24" xfId="0" applyNumberFormat="1" applyFont="1" applyFill="1" applyBorder="1" applyAlignment="1">
      <alignment horizontal="center" vertical="center"/>
    </xf>
    <xf numFmtId="165" fontId="69" fillId="0" borderId="31" xfId="0" applyNumberFormat="1" applyFont="1" applyFill="1" applyBorder="1" applyAlignment="1">
      <alignment horizontal="center" vertical="center"/>
    </xf>
    <xf numFmtId="49" fontId="3" fillId="45" borderId="60" xfId="70" applyNumberFormat="1" applyFont="1" applyFill="1" applyBorder="1" applyAlignment="1">
      <alignment horizontal="center" vertical="center"/>
      <protection/>
    </xf>
    <xf numFmtId="49" fontId="3" fillId="45" borderId="61" xfId="70" applyNumberFormat="1" applyFont="1" applyFill="1" applyBorder="1" applyAlignment="1">
      <alignment horizontal="center" vertical="center"/>
      <protection/>
    </xf>
    <xf numFmtId="49" fontId="3" fillId="45" borderId="62" xfId="0" applyNumberFormat="1" applyFont="1" applyFill="1" applyBorder="1" applyAlignment="1">
      <alignment horizontal="center" vertical="center"/>
    </xf>
    <xf numFmtId="49" fontId="3" fillId="45" borderId="61" xfId="78" applyNumberFormat="1" applyFont="1" applyFill="1" applyBorder="1" applyAlignment="1">
      <alignment horizontal="center" vertical="center"/>
      <protection/>
    </xf>
    <xf numFmtId="49" fontId="70" fillId="46" borderId="61" xfId="70" applyNumberFormat="1" applyFont="1" applyFill="1" applyBorder="1" applyAlignment="1">
      <alignment horizontal="center" vertical="center"/>
      <protection/>
    </xf>
    <xf numFmtId="49" fontId="3" fillId="46" borderId="61" xfId="70" applyNumberFormat="1" applyFont="1" applyFill="1" applyBorder="1" applyAlignment="1">
      <alignment horizontal="center" vertical="center"/>
      <protection/>
    </xf>
    <xf numFmtId="49" fontId="3" fillId="45" borderId="63" xfId="70" applyNumberFormat="1" applyFont="1" applyFill="1" applyBorder="1" applyAlignment="1">
      <alignment horizontal="center" vertical="center"/>
      <protection/>
    </xf>
    <xf numFmtId="49" fontId="3" fillId="45" borderId="64" xfId="70" applyNumberFormat="1" applyFont="1" applyFill="1" applyBorder="1" applyAlignment="1">
      <alignment horizontal="center" vertical="center"/>
      <protection/>
    </xf>
    <xf numFmtId="49" fontId="3" fillId="45" borderId="65" xfId="70" applyNumberFormat="1" applyFont="1" applyFill="1" applyBorder="1" applyAlignment="1">
      <alignment horizontal="center" vertical="center"/>
      <protection/>
    </xf>
    <xf numFmtId="49" fontId="70" fillId="49" borderId="62" xfId="70" applyNumberFormat="1" applyFont="1" applyFill="1" applyBorder="1" applyAlignment="1">
      <alignment horizontal="center" vertical="center"/>
      <protection/>
    </xf>
    <xf numFmtId="49" fontId="3" fillId="46" borderId="61" xfId="76" applyNumberFormat="1" applyFont="1" applyFill="1" applyBorder="1" applyAlignment="1">
      <alignment horizontal="center" vertical="center"/>
      <protection/>
    </xf>
    <xf numFmtId="49" fontId="70" fillId="46" borderId="61" xfId="0" applyNumberFormat="1" applyFont="1" applyFill="1" applyBorder="1" applyAlignment="1">
      <alignment horizontal="center" vertical="center"/>
    </xf>
    <xf numFmtId="49" fontId="3" fillId="45" borderId="61" xfId="76" applyNumberFormat="1" applyFont="1" applyFill="1" applyBorder="1" applyAlignment="1">
      <alignment horizontal="center" vertical="center"/>
      <protection/>
    </xf>
    <xf numFmtId="49" fontId="3" fillId="45" borderId="66" xfId="0" applyNumberFormat="1" applyFont="1" applyFill="1" applyBorder="1" applyAlignment="1">
      <alignment horizontal="center" vertical="center"/>
    </xf>
    <xf numFmtId="0" fontId="34" fillId="0" borderId="20" xfId="78" applyFont="1" applyFill="1" applyBorder="1" applyAlignment="1">
      <alignment horizontal="center" vertical="center"/>
      <protection/>
    </xf>
    <xf numFmtId="0" fontId="34" fillId="0" borderId="48" xfId="78" applyFont="1" applyFill="1" applyBorder="1" applyAlignment="1">
      <alignment horizontal="center" vertical="center"/>
      <protection/>
    </xf>
    <xf numFmtId="171" fontId="0" fillId="49" borderId="49" xfId="70" applyNumberFormat="1" applyFont="1" applyFill="1" applyBorder="1" applyAlignment="1">
      <alignment horizontal="center" vertical="center"/>
      <protection/>
    </xf>
    <xf numFmtId="0" fontId="34" fillId="0" borderId="21" xfId="78" applyFont="1" applyFill="1" applyBorder="1" applyAlignment="1">
      <alignment horizontal="center" vertical="center"/>
      <protection/>
    </xf>
    <xf numFmtId="171" fontId="7" fillId="3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6" fontId="2" fillId="0" borderId="0" xfId="79" applyNumberFormat="1" applyFont="1" applyAlignment="1">
      <alignment horizontal="center" vertical="center"/>
      <protection/>
    </xf>
    <xf numFmtId="0" fontId="2" fillId="29" borderId="23" xfId="79" applyFont="1" applyFill="1" applyBorder="1" applyAlignment="1">
      <alignment horizontal="center" vertical="center"/>
      <protection/>
    </xf>
    <xf numFmtId="0" fontId="2" fillId="29" borderId="24" xfId="79" applyFont="1" applyFill="1" applyBorder="1" applyAlignment="1">
      <alignment horizontal="center" vertical="center"/>
      <protection/>
    </xf>
    <xf numFmtId="0" fontId="2" fillId="0" borderId="24" xfId="79" applyFont="1" applyFill="1" applyBorder="1" applyAlignment="1">
      <alignment horizontal="center" vertical="center"/>
      <protection/>
    </xf>
    <xf numFmtId="0" fontId="2" fillId="0" borderId="47" xfId="79" applyFont="1" applyFill="1" applyBorder="1" applyAlignment="1">
      <alignment horizontal="center" vertical="center"/>
      <protection/>
    </xf>
    <xf numFmtId="0" fontId="2" fillId="0" borderId="55" xfId="79" applyFont="1" applyFill="1" applyBorder="1" applyAlignment="1">
      <alignment horizontal="center" vertical="center"/>
      <protection/>
    </xf>
    <xf numFmtId="0" fontId="2" fillId="28" borderId="24" xfId="79" applyFont="1" applyFill="1" applyBorder="1" applyAlignment="1">
      <alignment horizontal="center" vertical="center"/>
      <protection/>
    </xf>
    <xf numFmtId="0" fontId="2" fillId="28" borderId="31" xfId="79" applyFont="1" applyFill="1" applyBorder="1" applyAlignment="1">
      <alignment horizontal="center" vertical="center"/>
      <protection/>
    </xf>
    <xf numFmtId="0" fontId="66" fillId="0" borderId="0" xfId="77" applyFont="1" applyBorder="1" applyAlignment="1">
      <alignment horizontal="center" vertical="center"/>
      <protection/>
    </xf>
    <xf numFmtId="0" fontId="2" fillId="0" borderId="38" xfId="79" applyFont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165" fontId="0" fillId="0" borderId="0" xfId="79" applyNumberFormat="1" applyAlignment="1">
      <alignment vertical="center"/>
      <protection/>
    </xf>
    <xf numFmtId="0" fontId="63" fillId="0" borderId="0" xfId="79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3" fillId="0" borderId="0" xfId="79" applyFont="1" applyAlignment="1">
      <alignment horizontal="left"/>
      <protection/>
    </xf>
    <xf numFmtId="49" fontId="71" fillId="0" borderId="10" xfId="79" applyNumberFormat="1" applyFont="1" applyBorder="1" applyAlignment="1">
      <alignment horizontal="center" vertical="center"/>
      <protection/>
    </xf>
    <xf numFmtId="166" fontId="35" fillId="0" borderId="24" xfId="79" applyNumberFormat="1" applyFont="1" applyFill="1" applyBorder="1" applyAlignment="1">
      <alignment horizontal="center" vertical="center"/>
      <protection/>
    </xf>
    <xf numFmtId="0" fontId="6" fillId="33" borderId="27" xfId="79" applyFont="1" applyFill="1" applyBorder="1" applyAlignment="1">
      <alignment horizontal="center" vertical="center"/>
      <protection/>
    </xf>
    <xf numFmtId="0" fontId="6" fillId="33" borderId="17" xfId="79" applyFont="1" applyFill="1" applyBorder="1" applyAlignment="1">
      <alignment horizontal="center" vertical="center"/>
      <protection/>
    </xf>
    <xf numFmtId="0" fontId="6" fillId="33" borderId="10" xfId="79" applyFont="1" applyFill="1" applyBorder="1" applyAlignment="1">
      <alignment horizontal="center" vertical="center"/>
      <protection/>
    </xf>
    <xf numFmtId="0" fontId="2" fillId="25" borderId="53" xfId="79" applyFont="1" applyFill="1" applyBorder="1" applyAlignment="1">
      <alignment horizontal="center" vertical="center"/>
      <protection/>
    </xf>
    <xf numFmtId="49" fontId="0" fillId="25" borderId="20" xfId="79" applyNumberFormat="1" applyFill="1" applyBorder="1" applyAlignment="1">
      <alignment horizontal="center"/>
      <protection/>
    </xf>
    <xf numFmtId="0" fontId="41" fillId="0" borderId="36" xfId="79" applyFont="1" applyBorder="1" applyAlignment="1">
      <alignment horizontal="center" vertical="center" wrapText="1"/>
      <protection/>
    </xf>
    <xf numFmtId="0" fontId="0" fillId="25" borderId="20" xfId="79" applyFill="1" applyBorder="1" applyAlignment="1">
      <alignment horizontal="center"/>
      <protection/>
    </xf>
    <xf numFmtId="0" fontId="6" fillId="24" borderId="25" xfId="79" applyFont="1" applyFill="1" applyBorder="1" applyAlignment="1">
      <alignment horizontal="center"/>
      <protection/>
    </xf>
    <xf numFmtId="0" fontId="6" fillId="24" borderId="17" xfId="79" applyFont="1" applyFill="1" applyBorder="1" applyAlignment="1">
      <alignment horizontal="center"/>
      <protection/>
    </xf>
    <xf numFmtId="0" fontId="6" fillId="24" borderId="67" xfId="79" applyFont="1" applyFill="1" applyBorder="1" applyAlignment="1">
      <alignment horizontal="center"/>
      <protection/>
    </xf>
    <xf numFmtId="0" fontId="0" fillId="0" borderId="23" xfId="79" applyFill="1" applyBorder="1" applyAlignment="1">
      <alignment horizontal="center"/>
      <protection/>
    </xf>
    <xf numFmtId="0" fontId="6" fillId="24" borderId="26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32" xfId="79" applyFont="1" applyFill="1" applyBorder="1" applyAlignment="1">
      <alignment horizontal="center"/>
      <protection/>
    </xf>
    <xf numFmtId="0" fontId="0" fillId="0" borderId="24" xfId="79" applyFill="1" applyBorder="1" applyAlignment="1">
      <alignment horizontal="center"/>
      <protection/>
    </xf>
    <xf numFmtId="0" fontId="6" fillId="24" borderId="68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41" xfId="79" applyFont="1" applyFill="1" applyBorder="1" applyAlignment="1">
      <alignment horizontal="center"/>
      <protection/>
    </xf>
    <xf numFmtId="0" fontId="6" fillId="24" borderId="69" xfId="79" applyFont="1" applyFill="1" applyBorder="1" applyAlignment="1">
      <alignment horizontal="center"/>
      <protection/>
    </xf>
    <xf numFmtId="0" fontId="0" fillId="0" borderId="58" xfId="79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28" xfId="79" applyFont="1" applyFill="1" applyBorder="1" applyAlignment="1">
      <alignment horizontal="center"/>
      <protection/>
    </xf>
    <xf numFmtId="0" fontId="6" fillId="24" borderId="29" xfId="79" applyFont="1" applyFill="1" applyBorder="1" applyAlignment="1">
      <alignment horizontal="center"/>
      <protection/>
    </xf>
    <xf numFmtId="0" fontId="6" fillId="24" borderId="70" xfId="79" applyFont="1" applyFill="1" applyBorder="1" applyAlignment="1">
      <alignment horizontal="center"/>
      <protection/>
    </xf>
    <xf numFmtId="0" fontId="6" fillId="24" borderId="30" xfId="79" applyFont="1" applyFill="1" applyBorder="1" applyAlignment="1">
      <alignment horizontal="center"/>
      <protection/>
    </xf>
    <xf numFmtId="0" fontId="0" fillId="0" borderId="71" xfId="79" applyFill="1" applyBorder="1" applyAlignment="1">
      <alignment horizontal="center"/>
      <protection/>
    </xf>
    <xf numFmtId="0" fontId="6" fillId="33" borderId="18" xfId="79" applyFont="1" applyFill="1" applyBorder="1" applyAlignment="1">
      <alignment horizontal="center" vertical="center"/>
      <protection/>
    </xf>
    <xf numFmtId="166" fontId="0" fillId="0" borderId="0" xfId="0" applyNumberFormat="1" applyFont="1" applyFill="1" applyAlignment="1">
      <alignment horizontal="center" vertical="center"/>
    </xf>
    <xf numFmtId="0" fontId="6" fillId="33" borderId="26" xfId="79" applyFont="1" applyFill="1" applyBorder="1" applyAlignment="1">
      <alignment horizontal="center" vertical="center"/>
      <protection/>
    </xf>
    <xf numFmtId="0" fontId="6" fillId="33" borderId="25" xfId="79" applyFont="1" applyFill="1" applyBorder="1" applyAlignment="1">
      <alignment horizontal="center" vertical="center"/>
      <protection/>
    </xf>
    <xf numFmtId="0" fontId="0" fillId="28" borderId="24" xfId="79" applyFill="1" applyBorder="1" applyAlignment="1">
      <alignment vertical="center"/>
      <protection/>
    </xf>
    <xf numFmtId="0" fontId="65" fillId="0" borderId="0" xfId="0" applyFont="1" applyFill="1" applyAlignment="1">
      <alignment/>
    </xf>
    <xf numFmtId="0" fontId="0" fillId="0" borderId="31" xfId="79" applyFill="1" applyBorder="1" applyAlignment="1">
      <alignment horizontal="center"/>
      <protection/>
    </xf>
    <xf numFmtId="0" fontId="0" fillId="0" borderId="72" xfId="79" applyBorder="1" applyAlignment="1">
      <alignment horizontal="center"/>
      <protection/>
    </xf>
    <xf numFmtId="49" fontId="0" fillId="0" borderId="72" xfId="79" applyNumberFormat="1" applyFont="1" applyBorder="1" applyAlignment="1">
      <alignment horizontal="center"/>
      <protection/>
    </xf>
    <xf numFmtId="0" fontId="0" fillId="0" borderId="43" xfId="79" applyFill="1" applyBorder="1" applyAlignment="1">
      <alignment horizontal="center"/>
      <protection/>
    </xf>
    <xf numFmtId="0" fontId="0" fillId="24" borderId="72" xfId="79" applyFill="1" applyBorder="1" applyAlignment="1">
      <alignment horizontal="center"/>
      <protection/>
    </xf>
    <xf numFmtId="0" fontId="6" fillId="0" borderId="40" xfId="79" applyFont="1" applyFill="1" applyBorder="1" applyAlignment="1">
      <alignment horizontal="center" vertical="center"/>
      <protection/>
    </xf>
    <xf numFmtId="0" fontId="6" fillId="0" borderId="73" xfId="79" applyFont="1" applyFill="1" applyBorder="1" applyAlignment="1">
      <alignment horizontal="center" vertical="center"/>
      <protection/>
    </xf>
    <xf numFmtId="1" fontId="0" fillId="0" borderId="23" xfId="79" applyNumberFormat="1" applyFont="1" applyFill="1" applyBorder="1" applyAlignment="1">
      <alignment horizontal="center" vertical="center"/>
      <protection/>
    </xf>
    <xf numFmtId="0" fontId="6" fillId="0" borderId="12" xfId="79" applyFont="1" applyFill="1" applyBorder="1" applyAlignment="1">
      <alignment horizontal="center" vertical="center"/>
      <protection/>
    </xf>
    <xf numFmtId="1" fontId="0" fillId="0" borderId="24" xfId="79" applyNumberFormat="1" applyFont="1" applyFill="1" applyBorder="1" applyAlignment="1">
      <alignment horizontal="center" vertical="center"/>
      <protection/>
    </xf>
    <xf numFmtId="0" fontId="6" fillId="24" borderId="12" xfId="79" applyFont="1" applyFill="1" applyBorder="1" applyAlignment="1">
      <alignment horizontal="center" vertical="center"/>
      <protection/>
    </xf>
    <xf numFmtId="0" fontId="6" fillId="0" borderId="16" xfId="79" applyFont="1" applyFill="1" applyBorder="1" applyAlignment="1">
      <alignment horizontal="center" vertical="center"/>
      <protection/>
    </xf>
    <xf numFmtId="0" fontId="6" fillId="0" borderId="11" xfId="79" applyFont="1" applyFill="1" applyBorder="1" applyAlignment="1">
      <alignment horizontal="center" vertical="center"/>
      <protection/>
    </xf>
    <xf numFmtId="0" fontId="6" fillId="24" borderId="74" xfId="79" applyFont="1" applyFill="1" applyBorder="1" applyAlignment="1">
      <alignment horizontal="center" vertical="center"/>
      <protection/>
    </xf>
    <xf numFmtId="1" fontId="0" fillId="0" borderId="31" xfId="79" applyNumberFormat="1" applyFont="1" applyFill="1" applyBorder="1" applyAlignment="1">
      <alignment horizontal="center" vertical="center"/>
      <protection/>
    </xf>
    <xf numFmtId="49" fontId="72" fillId="0" borderId="0" xfId="0" applyNumberFormat="1" applyFont="1" applyFill="1" applyAlignment="1">
      <alignment horizontal="center" vertical="center"/>
    </xf>
    <xf numFmtId="49" fontId="72" fillId="0" borderId="10" xfId="79" applyNumberFormat="1" applyFont="1" applyBorder="1" applyAlignment="1">
      <alignment horizontal="center" vertical="center"/>
      <protection/>
    </xf>
    <xf numFmtId="0" fontId="5" fillId="0" borderId="7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50" borderId="0" xfId="0" applyFill="1" applyBorder="1" applyAlignment="1">
      <alignment/>
    </xf>
    <xf numFmtId="0" fontId="6" fillId="51" borderId="12" xfId="79" applyFont="1" applyFill="1" applyBorder="1" applyAlignment="1">
      <alignment horizontal="center" vertical="center"/>
      <protection/>
    </xf>
    <xf numFmtId="0" fontId="2" fillId="51" borderId="72" xfId="79" applyFont="1" applyFill="1" applyBorder="1" applyAlignment="1">
      <alignment horizontal="center"/>
      <protection/>
    </xf>
    <xf numFmtId="0" fontId="2" fillId="51" borderId="0" xfId="0" applyFont="1" applyFill="1" applyAlignment="1">
      <alignment horizontal="center" vertical="center"/>
    </xf>
    <xf numFmtId="0" fontId="6" fillId="51" borderId="40" xfId="79" applyFont="1" applyFill="1" applyBorder="1" applyAlignment="1">
      <alignment horizontal="center" vertical="center"/>
      <protection/>
    </xf>
    <xf numFmtId="171" fontId="4" fillId="0" borderId="23" xfId="70" applyNumberFormat="1" applyFont="1" applyFill="1" applyBorder="1" applyAlignment="1">
      <alignment horizontal="center" vertical="center"/>
      <protection/>
    </xf>
    <xf numFmtId="171" fontId="29" fillId="0" borderId="76" xfId="79" applyNumberFormat="1" applyFont="1" applyFill="1" applyBorder="1" applyAlignment="1">
      <alignment horizontal="left" vertical="center"/>
      <protection/>
    </xf>
    <xf numFmtId="0" fontId="2" fillId="33" borderId="35" xfId="78" applyFont="1" applyFill="1" applyBorder="1" applyAlignment="1">
      <alignment horizontal="center" vertical="center"/>
      <protection/>
    </xf>
    <xf numFmtId="166" fontId="35" fillId="33" borderId="24" xfId="79" applyNumberFormat="1" applyFont="1" applyFill="1" applyBorder="1" applyAlignment="1">
      <alignment horizontal="center" vertical="center"/>
      <protection/>
    </xf>
    <xf numFmtId="166" fontId="35" fillId="33" borderId="23" xfId="79" applyNumberFormat="1" applyFont="1" applyFill="1" applyBorder="1" applyAlignment="1">
      <alignment horizontal="center" vertical="center"/>
      <protection/>
    </xf>
    <xf numFmtId="0" fontId="6" fillId="52" borderId="25" xfId="79" applyFont="1" applyFill="1" applyBorder="1" applyAlignment="1">
      <alignment horizontal="center" vertical="center"/>
      <protection/>
    </xf>
    <xf numFmtId="0" fontId="6" fillId="52" borderId="17" xfId="79" applyFont="1" applyFill="1" applyBorder="1" applyAlignment="1">
      <alignment horizontal="center" vertical="center"/>
      <protection/>
    </xf>
    <xf numFmtId="0" fontId="6" fillId="52" borderId="18" xfId="79" applyFont="1" applyFill="1" applyBorder="1" applyAlignment="1">
      <alignment horizontal="center" vertical="center"/>
      <protection/>
    </xf>
    <xf numFmtId="0" fontId="6" fillId="52" borderId="26" xfId="79" applyFont="1" applyFill="1" applyBorder="1" applyAlignment="1">
      <alignment horizontal="center" vertical="center"/>
      <protection/>
    </xf>
    <xf numFmtId="0" fontId="6" fillId="52" borderId="10" xfId="79" applyFont="1" applyFill="1" applyBorder="1" applyAlignment="1">
      <alignment horizontal="center" vertical="center"/>
      <protection/>
    </xf>
    <xf numFmtId="0" fontId="6" fillId="52" borderId="27" xfId="79" applyFont="1" applyFill="1" applyBorder="1" applyAlignment="1">
      <alignment horizontal="center" vertical="center"/>
      <protection/>
    </xf>
    <xf numFmtId="0" fontId="0" fillId="52" borderId="0" xfId="79" applyFill="1" applyAlignment="1">
      <alignment horizontal="center" vertical="center"/>
      <protection/>
    </xf>
    <xf numFmtId="0" fontId="0" fillId="0" borderId="47" xfId="77" applyFont="1" applyFill="1" applyBorder="1" applyAlignment="1">
      <alignment horizontal="center"/>
      <protection/>
    </xf>
    <xf numFmtId="0" fontId="0" fillId="0" borderId="55" xfId="77" applyFont="1" applyFill="1" applyBorder="1" applyAlignment="1">
      <alignment horizontal="center"/>
      <protection/>
    </xf>
    <xf numFmtId="0" fontId="0" fillId="25" borderId="0" xfId="0" applyFill="1" applyAlignment="1">
      <alignment/>
    </xf>
    <xf numFmtId="0" fontId="41" fillId="0" borderId="35" xfId="79" applyFont="1" applyBorder="1" applyAlignment="1">
      <alignment horizontal="center" vertical="center" wrapText="1"/>
      <protection/>
    </xf>
    <xf numFmtId="0" fontId="0" fillId="0" borderId="23" xfId="79" applyFill="1" applyBorder="1" applyAlignment="1">
      <alignment horizontal="center" vertical="center"/>
      <protection/>
    </xf>
    <xf numFmtId="0" fontId="0" fillId="0" borderId="24" xfId="79" applyFill="1" applyBorder="1" applyAlignment="1">
      <alignment horizontal="center" vertical="center"/>
      <protection/>
    </xf>
    <xf numFmtId="0" fontId="0" fillId="0" borderId="31" xfId="79" applyFill="1" applyBorder="1" applyAlignment="1">
      <alignment horizontal="center" vertical="center"/>
      <protection/>
    </xf>
    <xf numFmtId="0" fontId="2" fillId="0" borderId="23" xfId="77" applyFont="1" applyFill="1" applyBorder="1" applyAlignment="1">
      <alignment horizontal="center"/>
      <protection/>
    </xf>
    <xf numFmtId="0" fontId="0" fillId="0" borderId="23" xfId="77" applyFont="1" applyFill="1" applyBorder="1" applyAlignment="1">
      <alignment horizontal="center"/>
      <protection/>
    </xf>
    <xf numFmtId="0" fontId="0" fillId="0" borderId="10" xfId="79" applyFill="1" applyBorder="1" applyAlignment="1">
      <alignment horizontal="center"/>
      <protection/>
    </xf>
    <xf numFmtId="0" fontId="0" fillId="53" borderId="0" xfId="0" applyFill="1" applyAlignment="1">
      <alignment horizontal="center" vertical="center"/>
    </xf>
    <xf numFmtId="0" fontId="0" fillId="53" borderId="0" xfId="0" applyFill="1" applyAlignment="1">
      <alignment/>
    </xf>
    <xf numFmtId="0" fontId="2" fillId="53" borderId="0" xfId="0" applyFont="1" applyFill="1" applyAlignment="1">
      <alignment horizontal="center" vertical="center"/>
    </xf>
    <xf numFmtId="0" fontId="0" fillId="53" borderId="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33" borderId="23" xfId="77" applyFont="1" applyFill="1" applyBorder="1" applyAlignment="1">
      <alignment horizontal="center"/>
      <protection/>
    </xf>
    <xf numFmtId="0" fontId="0" fillId="33" borderId="24" xfId="77" applyFont="1" applyFill="1" applyBorder="1" applyAlignment="1">
      <alignment horizontal="center"/>
      <protection/>
    </xf>
    <xf numFmtId="0" fontId="2" fillId="0" borderId="77" xfId="79" applyFont="1" applyBorder="1" applyAlignment="1">
      <alignment horizontal="center" vertical="center" wrapText="1"/>
      <protection/>
    </xf>
    <xf numFmtId="0" fontId="2" fillId="0" borderId="78" xfId="79" applyFont="1" applyBorder="1" applyAlignment="1">
      <alignment horizontal="center" vertical="center" wrapText="1"/>
      <protection/>
    </xf>
    <xf numFmtId="0" fontId="0" fillId="0" borderId="25" xfId="79" applyFill="1" applyBorder="1" applyAlignment="1">
      <alignment horizontal="center" vertical="center"/>
      <protection/>
    </xf>
    <xf numFmtId="0" fontId="0" fillId="0" borderId="18" xfId="79" applyFill="1" applyBorder="1" applyAlignment="1">
      <alignment horizontal="center" vertical="center"/>
      <protection/>
    </xf>
    <xf numFmtId="0" fontId="0" fillId="0" borderId="26" xfId="79" applyFill="1" applyBorder="1" applyAlignment="1">
      <alignment horizontal="center" vertical="center"/>
      <protection/>
    </xf>
    <xf numFmtId="0" fontId="0" fillId="0" borderId="27" xfId="79" applyFill="1" applyBorder="1" applyAlignment="1">
      <alignment horizontal="center" vertical="center"/>
      <protection/>
    </xf>
    <xf numFmtId="0" fontId="0" fillId="0" borderId="28" xfId="79" applyFill="1" applyBorder="1" applyAlignment="1">
      <alignment horizontal="center" vertical="center"/>
      <protection/>
    </xf>
    <xf numFmtId="0" fontId="0" fillId="0" borderId="30" xfId="79" applyFill="1" applyBorder="1" applyAlignment="1">
      <alignment horizontal="center" vertical="center"/>
      <protection/>
    </xf>
    <xf numFmtId="0" fontId="0" fillId="26" borderId="0" xfId="0" applyFont="1" applyFill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2" fillId="0" borderId="72" xfId="79" applyFont="1" applyBorder="1" applyAlignment="1">
      <alignment horizontal="center"/>
      <protection/>
    </xf>
    <xf numFmtId="0" fontId="6" fillId="24" borderId="28" xfId="79" applyFont="1" applyFill="1" applyBorder="1" applyAlignment="1">
      <alignment horizontal="center" vertical="center"/>
      <protection/>
    </xf>
    <xf numFmtId="1" fontId="2" fillId="0" borderId="0" xfId="79" applyNumberFormat="1" applyFont="1" applyFill="1" applyBorder="1" applyAlignment="1">
      <alignment horizontal="center" vertical="center"/>
      <protection/>
    </xf>
    <xf numFmtId="0" fontId="6" fillId="0" borderId="0" xfId="79" applyFont="1" applyFill="1" applyBorder="1" applyAlignment="1">
      <alignment horizontal="center" vertical="center"/>
      <protection/>
    </xf>
    <xf numFmtId="1" fontId="0" fillId="0" borderId="0" xfId="7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49" fontId="9" fillId="28" borderId="3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70" fillId="0" borderId="4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2" fillId="30" borderId="81" xfId="0" applyFont="1" applyFill="1" applyBorder="1" applyAlignment="1">
      <alignment horizontal="center" vertical="center"/>
    </xf>
    <xf numFmtId="0" fontId="0" fillId="30" borderId="43" xfId="0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44" borderId="3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49" fontId="9" fillId="28" borderId="82" xfId="0" applyNumberFormat="1" applyFont="1" applyFill="1" applyBorder="1" applyAlignment="1">
      <alignment horizontal="center"/>
    </xf>
    <xf numFmtId="0" fontId="0" fillId="0" borderId="54" xfId="0" applyBorder="1" applyAlignment="1">
      <alignment/>
    </xf>
    <xf numFmtId="0" fontId="2" fillId="54" borderId="21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7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80" xfId="0" applyBorder="1" applyAlignment="1">
      <alignment/>
    </xf>
    <xf numFmtId="0" fontId="0" fillId="0" borderId="44" xfId="0" applyBorder="1" applyAlignment="1">
      <alignment/>
    </xf>
    <xf numFmtId="0" fontId="6" fillId="0" borderId="59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0" fillId="0" borderId="5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0" borderId="82" xfId="0" applyFont="1" applyFill="1" applyBorder="1" applyAlignment="1">
      <alignment horizontal="center" vertical="center"/>
    </xf>
    <xf numFmtId="0" fontId="0" fillId="30" borderId="54" xfId="0" applyFill="1" applyBorder="1" applyAlignment="1">
      <alignment horizontal="center" vertical="center"/>
    </xf>
    <xf numFmtId="0" fontId="3" fillId="30" borderId="22" xfId="0" applyFont="1" applyFill="1" applyBorder="1" applyAlignment="1">
      <alignment horizontal="left" vertical="center" wrapText="1"/>
    </xf>
    <xf numFmtId="0" fontId="0" fillId="30" borderId="42" xfId="0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55" borderId="83" xfId="0" applyFont="1" applyFill="1" applyBorder="1" applyAlignment="1">
      <alignment horizontal="center" vertical="center"/>
    </xf>
    <xf numFmtId="0" fontId="0" fillId="55" borderId="84" xfId="0" applyFill="1" applyBorder="1" applyAlignment="1">
      <alignment horizontal="center" vertical="center"/>
    </xf>
    <xf numFmtId="0" fontId="0" fillId="55" borderId="85" xfId="0" applyFill="1" applyBorder="1" applyAlignment="1">
      <alignment horizontal="center" vertical="center"/>
    </xf>
    <xf numFmtId="0" fontId="0" fillId="55" borderId="59" xfId="0" applyFont="1" applyFill="1" applyBorder="1" applyAlignment="1">
      <alignment horizontal="center" vertical="center"/>
    </xf>
    <xf numFmtId="0" fontId="0" fillId="55" borderId="34" xfId="0" applyFont="1" applyFill="1" applyBorder="1" applyAlignment="1">
      <alignment horizontal="center" vertical="center"/>
    </xf>
    <xf numFmtId="0" fontId="0" fillId="55" borderId="58" xfId="0" applyFont="1" applyFill="1" applyBorder="1" applyAlignment="1">
      <alignment horizontal="center" vertical="center"/>
    </xf>
    <xf numFmtId="0" fontId="0" fillId="55" borderId="86" xfId="0" applyFont="1" applyFill="1" applyBorder="1" applyAlignment="1">
      <alignment horizontal="center" vertical="center"/>
    </xf>
    <xf numFmtId="0" fontId="0" fillId="55" borderId="87" xfId="0" applyFont="1" applyFill="1" applyBorder="1" applyAlignment="1">
      <alignment horizontal="center" vertical="center"/>
    </xf>
    <xf numFmtId="0" fontId="0" fillId="55" borderId="71" xfId="0" applyFont="1" applyFill="1" applyBorder="1" applyAlignment="1">
      <alignment horizontal="center" vertical="center"/>
    </xf>
    <xf numFmtId="0" fontId="70" fillId="0" borderId="88" xfId="79" applyFont="1" applyFill="1" applyBorder="1" applyAlignment="1">
      <alignment horizontal="center" vertical="center" wrapText="1"/>
      <protection/>
    </xf>
    <xf numFmtId="0" fontId="70" fillId="0" borderId="89" xfId="0" applyFont="1" applyBorder="1" applyAlignment="1">
      <alignment horizontal="center" wrapText="1"/>
    </xf>
    <xf numFmtId="0" fontId="70" fillId="0" borderId="90" xfId="0" applyFont="1" applyBorder="1" applyAlignment="1">
      <alignment horizontal="center" wrapText="1"/>
    </xf>
    <xf numFmtId="0" fontId="70" fillId="0" borderId="91" xfId="0" applyFont="1" applyBorder="1" applyAlignment="1">
      <alignment horizontal="center" wrapText="1"/>
    </xf>
    <xf numFmtId="0" fontId="70" fillId="0" borderId="92" xfId="0" applyFont="1" applyBorder="1" applyAlignment="1">
      <alignment horizontal="center" wrapText="1"/>
    </xf>
    <xf numFmtId="0" fontId="70" fillId="0" borderId="93" xfId="0" applyFont="1" applyBorder="1" applyAlignment="1">
      <alignment horizontal="center" wrapText="1"/>
    </xf>
    <xf numFmtId="0" fontId="5" fillId="0" borderId="21" xfId="79" applyFont="1" applyBorder="1" applyAlignment="1">
      <alignment horizontal="center" vertical="center"/>
      <protection/>
    </xf>
    <xf numFmtId="0" fontId="5" fillId="0" borderId="53" xfId="79" applyFont="1" applyBorder="1" applyAlignment="1">
      <alignment horizontal="center" vertical="center"/>
      <protection/>
    </xf>
    <xf numFmtId="0" fontId="5" fillId="0" borderId="79" xfId="79" applyFont="1" applyBorder="1" applyAlignment="1">
      <alignment horizontal="center" vertical="center"/>
      <protection/>
    </xf>
    <xf numFmtId="0" fontId="5" fillId="0" borderId="45" xfId="79" applyFont="1" applyBorder="1" applyAlignment="1">
      <alignment horizontal="center" vertical="center"/>
      <protection/>
    </xf>
    <xf numFmtId="0" fontId="5" fillId="0" borderId="80" xfId="79" applyFont="1" applyBorder="1" applyAlignment="1">
      <alignment horizontal="center" vertical="center"/>
      <protection/>
    </xf>
    <xf numFmtId="0" fontId="5" fillId="0" borderId="44" xfId="79" applyFont="1" applyBorder="1" applyAlignment="1">
      <alignment horizontal="center" vertical="center"/>
      <protection/>
    </xf>
    <xf numFmtId="0" fontId="5" fillId="0" borderId="36" xfId="79" applyFont="1" applyBorder="1" applyAlignment="1">
      <alignment horizontal="center" vertical="center" textRotation="90"/>
      <protection/>
    </xf>
    <xf numFmtId="0" fontId="5" fillId="0" borderId="20" xfId="79" applyFont="1" applyBorder="1" applyAlignment="1">
      <alignment horizontal="center" vertical="center" textRotation="90"/>
      <protection/>
    </xf>
    <xf numFmtId="0" fontId="5" fillId="0" borderId="48" xfId="79" applyFont="1" applyBorder="1" applyAlignment="1">
      <alignment horizontal="center" vertical="center" textRotation="90"/>
      <protection/>
    </xf>
    <xf numFmtId="0" fontId="6" fillId="0" borderId="23" xfId="79" applyFont="1" applyBorder="1" applyAlignment="1">
      <alignment horizontal="center" vertical="center" textRotation="90"/>
      <protection/>
    </xf>
    <xf numFmtId="0" fontId="6" fillId="0" borderId="24" xfId="79" applyFont="1" applyBorder="1" applyAlignment="1">
      <alignment horizontal="center" vertical="center" textRotation="90"/>
      <protection/>
    </xf>
    <xf numFmtId="0" fontId="6" fillId="0" borderId="31" xfId="79" applyFont="1" applyBorder="1" applyAlignment="1">
      <alignment horizontal="center" vertical="center" textRotation="90"/>
      <protection/>
    </xf>
    <xf numFmtId="0" fontId="5" fillId="0" borderId="36" xfId="78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0" fillId="0" borderId="48" xfId="0" applyFont="1" applyBorder="1" applyAlignment="1">
      <alignment horizontal="center" textRotation="90"/>
    </xf>
    <xf numFmtId="0" fontId="5" fillId="0" borderId="42" xfId="79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5" fillId="0" borderId="0" xfId="77" applyFont="1" applyBorder="1" applyAlignment="1">
      <alignment horizontal="center" vertical="center" wrapText="1"/>
      <protection/>
    </xf>
    <xf numFmtId="0" fontId="5" fillId="0" borderId="42" xfId="77" applyFont="1" applyBorder="1" applyAlignment="1">
      <alignment horizontal="center" vertical="center" wrapText="1"/>
      <protection/>
    </xf>
    <xf numFmtId="0" fontId="5" fillId="0" borderId="80" xfId="77" applyFont="1" applyBorder="1" applyAlignment="1">
      <alignment horizontal="center" vertical="center" wrapText="1"/>
      <protection/>
    </xf>
    <xf numFmtId="0" fontId="5" fillId="0" borderId="44" xfId="77" applyFont="1" applyBorder="1" applyAlignment="1">
      <alignment horizontal="center" vertical="center" wrapText="1"/>
      <protection/>
    </xf>
    <xf numFmtId="0" fontId="5" fillId="0" borderId="0" xfId="77" applyFont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9" xfId="71" applyFont="1" applyBorder="1" applyAlignment="1">
      <alignment horizontal="center" vertical="center" wrapText="1"/>
      <protection/>
    </xf>
    <xf numFmtId="0" fontId="2" fillId="0" borderId="44" xfId="71" applyFont="1" applyBorder="1" applyAlignment="1">
      <alignment horizontal="center" vertical="center"/>
      <protection/>
    </xf>
    <xf numFmtId="0" fontId="42" fillId="0" borderId="21" xfId="77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2" fillId="0" borderId="44" xfId="71" applyFont="1" applyBorder="1" applyAlignment="1">
      <alignment horizontal="center" vertical="center" wrapText="1"/>
      <protection/>
    </xf>
    <xf numFmtId="0" fontId="5" fillId="0" borderId="21" xfId="71" applyFont="1" applyFill="1" applyBorder="1" applyAlignment="1">
      <alignment horizontal="center" vertical="center" wrapText="1"/>
      <protection/>
    </xf>
    <xf numFmtId="0" fontId="7" fillId="0" borderId="5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48" borderId="0" xfId="0" applyFont="1" applyFill="1" applyAlignment="1">
      <alignment horizontal="center" vertical="center"/>
    </xf>
    <xf numFmtId="0" fontId="2" fillId="53" borderId="0" xfId="0" applyFont="1" applyFill="1" applyAlignment="1">
      <alignment horizontal="center" vertical="center"/>
    </xf>
    <xf numFmtId="0" fontId="0" fillId="0" borderId="0" xfId="79" applyAlignment="1">
      <alignment horizontal="right" vertical="center"/>
      <protection/>
    </xf>
    <xf numFmtId="0" fontId="0" fillId="0" borderId="38" xfId="79" applyBorder="1" applyAlignment="1">
      <alignment horizontal="right" vertical="center"/>
      <protection/>
    </xf>
    <xf numFmtId="0" fontId="73" fillId="0" borderId="82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49" fontId="0" fillId="28" borderId="36" xfId="78" applyNumberFormat="1" applyFont="1" applyFill="1" applyBorder="1" applyAlignment="1">
      <alignment horizontal="center" vertical="center" wrapText="1"/>
      <protection/>
    </xf>
    <xf numFmtId="49" fontId="0" fillId="28" borderId="20" xfId="78" applyNumberFormat="1" applyFont="1" applyFill="1" applyBorder="1" applyAlignment="1">
      <alignment horizontal="center" vertical="center" wrapText="1"/>
      <protection/>
    </xf>
    <xf numFmtId="49" fontId="0" fillId="28" borderId="48" xfId="78" applyNumberFormat="1" applyFont="1" applyFill="1" applyBorder="1" applyAlignment="1">
      <alignment horizontal="center" vertical="center" wrapText="1"/>
      <protection/>
    </xf>
    <xf numFmtId="0" fontId="0" fillId="30" borderId="36" xfId="78" applyFont="1" applyFill="1" applyBorder="1" applyAlignment="1">
      <alignment horizontal="center" vertical="center" wrapText="1"/>
      <protection/>
    </xf>
    <xf numFmtId="0" fontId="0" fillId="30" borderId="20" xfId="78" applyFont="1" applyFill="1" applyBorder="1" applyAlignment="1">
      <alignment horizontal="center" vertical="center" wrapText="1"/>
      <protection/>
    </xf>
    <xf numFmtId="0" fontId="0" fillId="30" borderId="48" xfId="78" applyFont="1" applyFill="1" applyBorder="1" applyAlignment="1">
      <alignment horizontal="center" vertical="center" wrapText="1"/>
      <protection/>
    </xf>
    <xf numFmtId="0" fontId="0" fillId="25" borderId="36" xfId="78" applyFont="1" applyFill="1" applyBorder="1" applyAlignment="1">
      <alignment horizontal="center" vertical="center" wrapText="1"/>
      <protection/>
    </xf>
    <xf numFmtId="0" fontId="0" fillId="25" borderId="20" xfId="78" applyFont="1" applyFill="1" applyBorder="1" applyAlignment="1">
      <alignment horizontal="center" vertical="center" wrapText="1"/>
      <protection/>
    </xf>
    <xf numFmtId="0" fontId="0" fillId="25" borderId="48" xfId="78" applyFont="1" applyFill="1" applyBorder="1" applyAlignment="1">
      <alignment horizontal="center" vertical="center" wrapText="1"/>
      <protection/>
    </xf>
    <xf numFmtId="49" fontId="0" fillId="31" borderId="36" xfId="78" applyNumberFormat="1" applyFont="1" applyFill="1" applyBorder="1" applyAlignment="1">
      <alignment horizontal="center" vertical="center" wrapText="1"/>
      <protection/>
    </xf>
    <xf numFmtId="49" fontId="0" fillId="31" borderId="20" xfId="78" applyNumberFormat="1" applyFont="1" applyFill="1" applyBorder="1" applyAlignment="1">
      <alignment horizontal="center" vertical="center" wrapText="1"/>
      <protection/>
    </xf>
    <xf numFmtId="49" fontId="0" fillId="31" borderId="48" xfId="78" applyNumberFormat="1" applyFont="1" applyFill="1" applyBorder="1" applyAlignment="1">
      <alignment horizontal="center" vertical="center" wrapText="1"/>
      <protection/>
    </xf>
    <xf numFmtId="0" fontId="5" fillId="0" borderId="8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36" xfId="79" applyFont="1" applyBorder="1" applyAlignment="1">
      <alignment horizontal="center" vertical="center" textRotation="90"/>
      <protection/>
    </xf>
    <xf numFmtId="0" fontId="3" fillId="0" borderId="20" xfId="79" applyFont="1" applyBorder="1" applyAlignment="1">
      <alignment horizontal="center" vertical="center" textRotation="90"/>
      <protection/>
    </xf>
    <xf numFmtId="0" fontId="3" fillId="0" borderId="48" xfId="79" applyFont="1" applyBorder="1" applyAlignment="1">
      <alignment horizontal="center" vertical="center" textRotation="90"/>
      <protection/>
    </xf>
    <xf numFmtId="0" fontId="31" fillId="29" borderId="36" xfId="78" applyFont="1" applyFill="1" applyBorder="1" applyAlignment="1">
      <alignment horizontal="center" vertical="center" wrapText="1"/>
      <protection/>
    </xf>
    <xf numFmtId="0" fontId="31" fillId="29" borderId="20" xfId="78" applyFont="1" applyFill="1" applyBorder="1" applyAlignment="1">
      <alignment horizontal="center" vertical="center" wrapText="1"/>
      <protection/>
    </xf>
    <xf numFmtId="0" fontId="31" fillId="29" borderId="48" xfId="78" applyFont="1" applyFill="1" applyBorder="1" applyAlignment="1">
      <alignment horizontal="center" vertical="center" wrapText="1"/>
      <protection/>
    </xf>
    <xf numFmtId="0" fontId="74" fillId="56" borderId="36" xfId="78" applyFont="1" applyFill="1" applyBorder="1" applyAlignment="1">
      <alignment horizontal="center" vertical="center" wrapText="1"/>
      <protection/>
    </xf>
    <xf numFmtId="0" fontId="74" fillId="56" borderId="20" xfId="78" applyFont="1" applyFill="1" applyBorder="1" applyAlignment="1">
      <alignment horizontal="center" vertical="center" wrapText="1"/>
      <protection/>
    </xf>
    <xf numFmtId="0" fontId="74" fillId="56" borderId="48" xfId="78" applyFont="1" applyFill="1" applyBorder="1" applyAlignment="1">
      <alignment horizontal="center" vertical="center" wrapText="1"/>
      <protection/>
    </xf>
    <xf numFmtId="0" fontId="3" fillId="47" borderId="36" xfId="78" applyFont="1" applyFill="1" applyBorder="1" applyAlignment="1">
      <alignment horizontal="center" vertical="center" wrapText="1"/>
      <protection/>
    </xf>
    <xf numFmtId="0" fontId="3" fillId="47" borderId="20" xfId="78" applyFont="1" applyFill="1" applyBorder="1" applyAlignment="1">
      <alignment horizontal="center" vertical="center" wrapText="1"/>
      <protection/>
    </xf>
    <xf numFmtId="0" fontId="3" fillId="47" borderId="48" xfId="78" applyFont="1" applyFill="1" applyBorder="1" applyAlignment="1">
      <alignment horizontal="center" vertical="center" wrapText="1"/>
      <protection/>
    </xf>
    <xf numFmtId="0" fontId="34" fillId="0" borderId="36" xfId="78" applyFont="1" applyFill="1" applyBorder="1" applyAlignment="1">
      <alignment horizontal="center" vertical="center"/>
      <protection/>
    </xf>
    <xf numFmtId="0" fontId="34" fillId="0" borderId="20" xfId="78" applyFont="1" applyFill="1" applyBorder="1" applyAlignment="1">
      <alignment horizontal="center" vertical="center"/>
      <protection/>
    </xf>
    <xf numFmtId="0" fontId="34" fillId="0" borderId="48" xfId="78" applyFont="1" applyFill="1" applyBorder="1" applyAlignment="1">
      <alignment horizontal="center" vertical="center"/>
      <protection/>
    </xf>
    <xf numFmtId="0" fontId="9" fillId="45" borderId="36" xfId="78" applyFont="1" applyFill="1" applyBorder="1" applyAlignment="1">
      <alignment horizontal="center" vertical="center" wrapText="1"/>
      <protection/>
    </xf>
    <xf numFmtId="0" fontId="9" fillId="45" borderId="20" xfId="78" applyFont="1" applyFill="1" applyBorder="1" applyAlignment="1">
      <alignment horizontal="center" vertical="center" wrapText="1"/>
      <protection/>
    </xf>
    <xf numFmtId="0" fontId="9" fillId="45" borderId="48" xfId="78" applyFont="1" applyFill="1" applyBorder="1" applyAlignment="1">
      <alignment horizontal="center" vertical="center" wrapText="1"/>
      <protection/>
    </xf>
    <xf numFmtId="0" fontId="31" fillId="57" borderId="94" xfId="78" applyFont="1" applyFill="1" applyBorder="1" applyAlignment="1">
      <alignment horizontal="center" vertical="center" wrapText="1"/>
      <protection/>
    </xf>
    <xf numFmtId="0" fontId="31" fillId="57" borderId="95" xfId="78" applyFont="1" applyFill="1" applyBorder="1" applyAlignment="1">
      <alignment horizontal="center" vertical="center" wrapText="1"/>
      <protection/>
    </xf>
    <xf numFmtId="0" fontId="31" fillId="57" borderId="96" xfId="78" applyFont="1" applyFill="1" applyBorder="1" applyAlignment="1">
      <alignment horizontal="center" vertical="center" wrapText="1"/>
      <protection/>
    </xf>
    <xf numFmtId="0" fontId="2" fillId="58" borderId="36" xfId="78" applyFont="1" applyFill="1" applyBorder="1" applyAlignment="1">
      <alignment horizontal="center" vertical="center" wrapText="1"/>
      <protection/>
    </xf>
    <xf numFmtId="0" fontId="2" fillId="58" borderId="20" xfId="78" applyFont="1" applyFill="1" applyBorder="1" applyAlignment="1">
      <alignment horizontal="center" vertical="center" wrapText="1"/>
      <protection/>
    </xf>
    <xf numFmtId="0" fontId="2" fillId="58" borderId="48" xfId="78" applyFont="1" applyFill="1" applyBorder="1" applyAlignment="1">
      <alignment horizontal="center" vertical="center" wrapText="1"/>
      <protection/>
    </xf>
    <xf numFmtId="0" fontId="2" fillId="45" borderId="97" xfId="0" applyFont="1" applyFill="1" applyBorder="1" applyAlignment="1">
      <alignment horizontal="center" vertical="center" wrapText="1"/>
    </xf>
    <xf numFmtId="0" fontId="2" fillId="45" borderId="98" xfId="0" applyFont="1" applyFill="1" applyBorder="1" applyAlignment="1">
      <alignment horizontal="center" vertical="center" wrapText="1"/>
    </xf>
    <xf numFmtId="0" fontId="2" fillId="45" borderId="99" xfId="0" applyFont="1" applyFill="1" applyBorder="1" applyAlignment="1">
      <alignment horizontal="center" vertical="center" wrapText="1"/>
    </xf>
    <xf numFmtId="0" fontId="31" fillId="33" borderId="36" xfId="78" applyFont="1" applyFill="1" applyBorder="1" applyAlignment="1">
      <alignment horizontal="center" vertical="center" wrapText="1"/>
      <protection/>
    </xf>
    <xf numFmtId="0" fontId="31" fillId="33" borderId="20" xfId="78" applyFont="1" applyFill="1" applyBorder="1" applyAlignment="1">
      <alignment horizontal="center" vertical="center" wrapText="1"/>
      <protection/>
    </xf>
    <xf numFmtId="0" fontId="31" fillId="33" borderId="48" xfId="78" applyFont="1" applyFill="1" applyBorder="1" applyAlignment="1">
      <alignment horizontal="center" vertical="center" wrapText="1"/>
      <protection/>
    </xf>
    <xf numFmtId="0" fontId="32" fillId="0" borderId="4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0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6" fillId="0" borderId="58" xfId="79" applyFont="1" applyFill="1" applyBorder="1" applyAlignment="1">
      <alignment horizontal="center" vertical="center"/>
      <protection/>
    </xf>
    <xf numFmtId="0" fontId="6" fillId="24" borderId="31" xfId="79" applyFont="1" applyFill="1" applyBorder="1" applyAlignment="1">
      <alignment horizontal="center" vertical="center"/>
      <protection/>
    </xf>
    <xf numFmtId="0" fontId="2" fillId="28" borderId="0" xfId="0" applyFont="1" applyFill="1" applyAlignment="1">
      <alignment horizontal="center" vertical="center"/>
    </xf>
    <xf numFmtId="0" fontId="2" fillId="28" borderId="79" xfId="0" applyFont="1" applyFill="1" applyBorder="1" applyAlignment="1">
      <alignment horizontal="center" vertical="center" wrapText="1"/>
    </xf>
    <xf numFmtId="0" fontId="0" fillId="28" borderId="42" xfId="0" applyFont="1" applyFill="1" applyBorder="1" applyAlignment="1">
      <alignment horizontal="center" vertical="center" wrapText="1"/>
    </xf>
    <xf numFmtId="0" fontId="0" fillId="28" borderId="44" xfId="0" applyFill="1" applyBorder="1" applyAlignment="1">
      <alignment horizontal="center"/>
    </xf>
    <xf numFmtId="0" fontId="6" fillId="28" borderId="23" xfId="79" applyFont="1" applyFill="1" applyBorder="1" applyAlignment="1">
      <alignment horizontal="center" vertical="center"/>
      <protection/>
    </xf>
    <xf numFmtId="0" fontId="6" fillId="28" borderId="58" xfId="79" applyFont="1" applyFill="1" applyBorder="1" applyAlignment="1">
      <alignment horizontal="center" vertical="center"/>
      <protection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41</xdr:row>
      <xdr:rowOff>38100</xdr:rowOff>
    </xdr:from>
    <xdr:to>
      <xdr:col>7</xdr:col>
      <xdr:colOff>266700</xdr:colOff>
      <xdr:row>45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467725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42</xdr:row>
      <xdr:rowOff>0</xdr:rowOff>
    </xdr:from>
    <xdr:to>
      <xdr:col>8</xdr:col>
      <xdr:colOff>695325</xdr:colOff>
      <xdr:row>44</xdr:row>
      <xdr:rowOff>104775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8629650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41</xdr:row>
      <xdr:rowOff>171450</xdr:rowOff>
    </xdr:from>
    <xdr:to>
      <xdr:col>9</xdr:col>
      <xdr:colOff>942975</xdr:colOff>
      <xdr:row>44</xdr:row>
      <xdr:rowOff>133350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8601075"/>
          <a:ext cx="771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</xdr:row>
      <xdr:rowOff>28575</xdr:rowOff>
    </xdr:from>
    <xdr:to>
      <xdr:col>14</xdr:col>
      <xdr:colOff>142875</xdr:colOff>
      <xdr:row>4</xdr:row>
      <xdr:rowOff>161925</xdr:rowOff>
    </xdr:to>
    <xdr:sp>
      <xdr:nvSpPr>
        <xdr:cNvPr id="4" name="Rectangle à coins arrondis 4"/>
        <xdr:cNvSpPr>
          <a:spLocks/>
        </xdr:cNvSpPr>
      </xdr:nvSpPr>
      <xdr:spPr>
        <a:xfrm>
          <a:off x="8067675" y="438150"/>
          <a:ext cx="1590675" cy="838200"/>
        </a:xfrm>
        <a:prstGeom prst="wedgeRoundRectCallout">
          <a:avLst>
            <a:gd name="adj1" fmla="val -48976"/>
            <a:gd name="adj2" fmla="val 6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POUR 2022 PROGRESSIONS U12 !!
</a:t>
          </a:r>
        </a:p>
      </xdr:txBody>
    </xdr:sp>
    <xdr:clientData/>
  </xdr:twoCellAnchor>
  <xdr:twoCellAnchor>
    <xdr:from>
      <xdr:col>1</xdr:col>
      <xdr:colOff>38100</xdr:colOff>
      <xdr:row>5</xdr:row>
      <xdr:rowOff>47625</xdr:rowOff>
    </xdr:from>
    <xdr:to>
      <xdr:col>16</xdr:col>
      <xdr:colOff>895350</xdr:colOff>
      <xdr:row>42</xdr:row>
      <xdr:rowOff>47625</xdr:rowOff>
    </xdr:to>
    <xdr:sp>
      <xdr:nvSpPr>
        <xdr:cNvPr id="5" name="Ellipse 5"/>
        <xdr:cNvSpPr>
          <a:spLocks/>
        </xdr:cNvSpPr>
      </xdr:nvSpPr>
      <xdr:spPr>
        <a:xfrm>
          <a:off x="323850" y="1409700"/>
          <a:ext cx="11906250" cy="72675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95250</xdr:rowOff>
    </xdr:from>
    <xdr:to>
      <xdr:col>5</xdr:col>
      <xdr:colOff>219075</xdr:colOff>
      <xdr:row>153</xdr:row>
      <xdr:rowOff>9525</xdr:rowOff>
    </xdr:to>
    <xdr:sp>
      <xdr:nvSpPr>
        <xdr:cNvPr id="1" name="Ellipse 1"/>
        <xdr:cNvSpPr>
          <a:spLocks/>
        </xdr:cNvSpPr>
      </xdr:nvSpPr>
      <xdr:spPr>
        <a:xfrm>
          <a:off x="400050" y="419100"/>
          <a:ext cx="4410075" cy="24364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5</xdr:col>
      <xdr:colOff>371475</xdr:colOff>
      <xdr:row>150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552450" y="0"/>
          <a:ext cx="4410075" cy="243649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409575</xdr:rowOff>
    </xdr:from>
    <xdr:to>
      <xdr:col>21</xdr:col>
      <xdr:colOff>285750</xdr:colOff>
      <xdr:row>95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42875" y="409575"/>
          <a:ext cx="11630025" cy="158496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24</xdr:row>
      <xdr:rowOff>123825</xdr:rowOff>
    </xdr:from>
    <xdr:to>
      <xdr:col>4</xdr:col>
      <xdr:colOff>466725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724025" y="4029075"/>
          <a:ext cx="1447800" cy="838200"/>
        </a:xfrm>
        <a:prstGeom prst="wedgeRectCallout">
          <a:avLst>
            <a:gd name="adj1" fmla="val 217"/>
            <a:gd name="adj2" fmla="val -565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Année</a:t>
          </a:r>
          <a:r>
            <a:rPr lang="en-US" cap="none" sz="1100" b="0" i="0" u="none" baseline="0">
              <a:solidFill>
                <a:srgbClr val="000000"/>
              </a:solidFill>
            </a:rPr>
            <a:t> tronquée
</a:t>
          </a:r>
          <a:r>
            <a:rPr lang="en-US" cap="none" sz="1100" b="0" i="0" u="none" baseline="0">
              <a:solidFill>
                <a:srgbClr val="000000"/>
              </a:solidFill>
            </a:rPr>
            <a:t>Pas de Trophée Jeune Golfeur
</a:t>
          </a:r>
          <a:r>
            <a:rPr lang="en-US" cap="none" sz="1100" b="0" i="0" u="none" baseline="0">
              <a:solidFill>
                <a:srgbClr val="000000"/>
              </a:solidFill>
            </a:rPr>
            <a:t>et autres annulations</a:t>
          </a:r>
        </a:p>
      </xdr:txBody>
    </xdr:sp>
    <xdr:clientData/>
  </xdr:twoCellAnchor>
  <xdr:twoCellAnchor>
    <xdr:from>
      <xdr:col>3</xdr:col>
      <xdr:colOff>685800</xdr:colOff>
      <xdr:row>16</xdr:row>
      <xdr:rowOff>104775</xdr:rowOff>
    </xdr:from>
    <xdr:to>
      <xdr:col>5</xdr:col>
      <xdr:colOff>190500</xdr:colOff>
      <xdr:row>24</xdr:row>
      <xdr:rowOff>133350</xdr:rowOff>
    </xdr:to>
    <xdr:sp>
      <xdr:nvSpPr>
        <xdr:cNvPr id="2" name="Connecteur droit avec flèche 3"/>
        <xdr:cNvSpPr>
          <a:spLocks/>
        </xdr:cNvSpPr>
      </xdr:nvSpPr>
      <xdr:spPr>
        <a:xfrm flipV="1">
          <a:off x="2628900" y="2705100"/>
          <a:ext cx="1028700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40</xdr:row>
      <xdr:rowOff>19050</xdr:rowOff>
    </xdr:from>
    <xdr:to>
      <xdr:col>10</xdr:col>
      <xdr:colOff>114300</xdr:colOff>
      <xdr:row>47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65797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342900</xdr:colOff>
      <xdr:row>38</xdr:row>
      <xdr:rowOff>85725</xdr:rowOff>
    </xdr:from>
    <xdr:to>
      <xdr:col>23</xdr:col>
      <xdr:colOff>0</xdr:colOff>
      <xdr:row>42</xdr:row>
      <xdr:rowOff>57150</xdr:rowOff>
    </xdr:to>
    <xdr:pic>
      <xdr:nvPicPr>
        <xdr:cNvPr id="2" name="Image 2" descr="Logo Efficonnec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6400800"/>
          <a:ext cx="5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37</xdr:row>
      <xdr:rowOff>133350</xdr:rowOff>
    </xdr:from>
    <xdr:to>
      <xdr:col>21</xdr:col>
      <xdr:colOff>219075</xdr:colOff>
      <xdr:row>44</xdr:row>
      <xdr:rowOff>57150</xdr:rowOff>
    </xdr:to>
    <xdr:pic>
      <xdr:nvPicPr>
        <xdr:cNvPr id="3" name="Image 6" descr="LOGO EUROGOL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257925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41.421875" style="0" customWidth="1"/>
    <col min="2" max="2" width="23.7109375" style="1" customWidth="1"/>
    <col min="3" max="3" width="16.00390625" style="1" customWidth="1"/>
    <col min="4" max="5" width="14.7109375" style="1" customWidth="1"/>
    <col min="6" max="6" width="14.7109375" style="0" customWidth="1"/>
    <col min="7" max="7" width="12.421875" style="0" customWidth="1"/>
    <col min="8" max="8" width="0.85546875" style="0" customWidth="1"/>
    <col min="10" max="10" width="18.421875" style="0" customWidth="1"/>
    <col min="11" max="11" width="20.421875" style="0" customWidth="1"/>
  </cols>
  <sheetData>
    <row r="1" spans="9:10" ht="12.75" customHeight="1" thickBot="1">
      <c r="I1" s="523"/>
      <c r="J1" s="523"/>
    </row>
    <row r="2" spans="1:10" ht="15" customHeight="1" thickBo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518" t="s">
        <v>462</v>
      </c>
      <c r="J2" s="519"/>
    </row>
    <row r="3" spans="9:12" ht="15" customHeight="1" thickBot="1">
      <c r="I3" s="237" t="s">
        <v>3</v>
      </c>
      <c r="J3" s="238">
        <v>1000</v>
      </c>
      <c r="L3" s="10"/>
    </row>
    <row r="4" spans="1:12" ht="15" customHeight="1" thickBot="1">
      <c r="A4" s="222" t="s">
        <v>54</v>
      </c>
      <c r="B4" s="204" t="s">
        <v>700</v>
      </c>
      <c r="I4" s="208" t="s">
        <v>4</v>
      </c>
      <c r="J4" s="209">
        <v>700</v>
      </c>
      <c r="L4" s="6"/>
    </row>
    <row r="5" spans="1:12" ht="15" customHeight="1">
      <c r="A5" s="223" t="s">
        <v>396</v>
      </c>
      <c r="B5" s="11">
        <v>1</v>
      </c>
      <c r="C5" s="16">
        <v>20</v>
      </c>
      <c r="D5" s="16">
        <v>15</v>
      </c>
      <c r="E5" s="16">
        <v>10</v>
      </c>
      <c r="F5" s="16">
        <v>8</v>
      </c>
      <c r="G5" s="16">
        <v>6</v>
      </c>
      <c r="I5" s="208" t="s">
        <v>5</v>
      </c>
      <c r="J5" s="209">
        <v>600</v>
      </c>
      <c r="L5" s="7"/>
    </row>
    <row r="6" spans="1:12" ht="15" customHeight="1">
      <c r="A6" s="224" t="s">
        <v>719</v>
      </c>
      <c r="B6" s="11">
        <v>1</v>
      </c>
      <c r="C6" s="4">
        <v>30</v>
      </c>
      <c r="D6" s="4">
        <v>20</v>
      </c>
      <c r="E6" s="4">
        <v>15</v>
      </c>
      <c r="F6" s="4">
        <v>10</v>
      </c>
      <c r="G6" s="4">
        <v>8</v>
      </c>
      <c r="I6" s="208" t="s">
        <v>6</v>
      </c>
      <c r="J6" s="209">
        <v>400</v>
      </c>
      <c r="L6" s="6"/>
    </row>
    <row r="7" spans="1:12" ht="15" customHeight="1">
      <c r="A7" s="225" t="s">
        <v>506</v>
      </c>
      <c r="B7" s="11">
        <v>1</v>
      </c>
      <c r="C7" s="4">
        <v>20</v>
      </c>
      <c r="D7" s="4">
        <v>15</v>
      </c>
      <c r="E7" s="4">
        <v>10</v>
      </c>
      <c r="F7" s="4">
        <v>8</v>
      </c>
      <c r="G7" s="4">
        <v>6</v>
      </c>
      <c r="I7" s="208" t="s">
        <v>7</v>
      </c>
      <c r="J7" s="209">
        <v>400</v>
      </c>
      <c r="L7" s="6"/>
    </row>
    <row r="8" spans="1:12" ht="15" customHeight="1">
      <c r="A8" s="226" t="s">
        <v>618</v>
      </c>
      <c r="B8" s="33">
        <v>1</v>
      </c>
      <c r="C8" s="3">
        <v>10</v>
      </c>
      <c r="D8" s="3">
        <v>8</v>
      </c>
      <c r="E8" s="3">
        <v>6</v>
      </c>
      <c r="F8" s="4">
        <v>4</v>
      </c>
      <c r="G8" s="4">
        <v>2</v>
      </c>
      <c r="I8" s="208" t="s">
        <v>9</v>
      </c>
      <c r="J8" s="209">
        <v>350</v>
      </c>
      <c r="L8" s="6"/>
    </row>
    <row r="9" spans="1:12" ht="13.5" customHeight="1">
      <c r="A9" s="226" t="s">
        <v>863</v>
      </c>
      <c r="B9" s="218"/>
      <c r="C9" s="283">
        <v>50</v>
      </c>
      <c r="D9" s="283">
        <v>30</v>
      </c>
      <c r="E9" s="283">
        <v>20</v>
      </c>
      <c r="F9" s="284">
        <v>10</v>
      </c>
      <c r="G9" s="4"/>
      <c r="I9" s="208" t="s">
        <v>10</v>
      </c>
      <c r="J9" s="209">
        <v>350</v>
      </c>
      <c r="L9" s="6"/>
    </row>
    <row r="10" spans="1:12" ht="13.5" customHeight="1">
      <c r="A10" s="227" t="s">
        <v>94</v>
      </c>
      <c r="B10" s="240" t="s">
        <v>838</v>
      </c>
      <c r="C10" s="2">
        <v>10</v>
      </c>
      <c r="D10" s="2">
        <v>8</v>
      </c>
      <c r="E10" s="2">
        <v>6</v>
      </c>
      <c r="F10" s="2">
        <v>4</v>
      </c>
      <c r="G10" s="2"/>
      <c r="I10" s="208" t="s">
        <v>11</v>
      </c>
      <c r="J10" s="209">
        <v>350</v>
      </c>
      <c r="L10" s="6"/>
    </row>
    <row r="11" spans="1:12" ht="15" customHeight="1">
      <c r="A11" s="228" t="s">
        <v>638</v>
      </c>
      <c r="B11" s="11">
        <v>1</v>
      </c>
      <c r="C11" s="2">
        <v>10</v>
      </c>
      <c r="D11" s="2">
        <v>8</v>
      </c>
      <c r="E11" s="2">
        <v>6</v>
      </c>
      <c r="F11" s="4">
        <v>4</v>
      </c>
      <c r="G11" s="4">
        <v>2</v>
      </c>
      <c r="I11" s="208" t="s">
        <v>12</v>
      </c>
      <c r="J11" s="209">
        <v>300</v>
      </c>
      <c r="L11" s="6"/>
    </row>
    <row r="12" spans="1:12" ht="15" customHeight="1" thickBot="1">
      <c r="A12" s="282" t="s">
        <v>619</v>
      </c>
      <c r="B12" s="515" t="s">
        <v>630</v>
      </c>
      <c r="C12" s="516"/>
      <c r="D12" s="516"/>
      <c r="E12" s="516"/>
      <c r="F12" s="516"/>
      <c r="G12" s="517"/>
      <c r="I12" s="278" t="s">
        <v>13</v>
      </c>
      <c r="J12" s="279">
        <v>300</v>
      </c>
      <c r="L12" s="6"/>
    </row>
    <row r="13" spans="1:12" ht="15" customHeight="1" thickBot="1">
      <c r="A13" s="281"/>
      <c r="B13" s="280"/>
      <c r="L13" s="6"/>
    </row>
    <row r="14" spans="1:12" ht="15" customHeight="1" thickBot="1">
      <c r="A14" s="229"/>
      <c r="B14" s="221" t="s">
        <v>8</v>
      </c>
      <c r="C14" s="12" t="s">
        <v>29</v>
      </c>
      <c r="D14" s="12" t="s">
        <v>30</v>
      </c>
      <c r="E14" s="12" t="s">
        <v>31</v>
      </c>
      <c r="F14" s="12" t="s">
        <v>32</v>
      </c>
      <c r="G14" s="203" t="s">
        <v>33</v>
      </c>
      <c r="I14" s="518" t="s">
        <v>463</v>
      </c>
      <c r="J14" s="519"/>
      <c r="L14" s="6"/>
    </row>
    <row r="15" spans="1:12" ht="15" customHeight="1">
      <c r="A15" s="230" t="s">
        <v>41</v>
      </c>
      <c r="B15" s="11">
        <v>10</v>
      </c>
      <c r="C15" s="4">
        <v>20</v>
      </c>
      <c r="D15" s="4">
        <v>30</v>
      </c>
      <c r="E15" s="4">
        <v>40</v>
      </c>
      <c r="F15" s="4">
        <v>50</v>
      </c>
      <c r="G15" s="4">
        <v>100</v>
      </c>
      <c r="I15" s="239" t="s">
        <v>44</v>
      </c>
      <c r="J15" s="211"/>
      <c r="K15" s="10"/>
      <c r="L15" s="6"/>
    </row>
    <row r="16" spans="1:12" ht="15" customHeight="1">
      <c r="A16" s="231" t="s">
        <v>59</v>
      </c>
      <c r="B16" s="13"/>
      <c r="C16" s="13"/>
      <c r="D16" s="13"/>
      <c r="E16" s="13"/>
      <c r="F16" s="13"/>
      <c r="G16" s="13"/>
      <c r="I16" s="210" t="s">
        <v>45</v>
      </c>
      <c r="J16" s="211"/>
      <c r="L16" s="6"/>
    </row>
    <row r="17" spans="1:12" ht="15" customHeight="1" thickBot="1">
      <c r="A17" s="478"/>
      <c r="B17" s="280"/>
      <c r="F17" s="10"/>
      <c r="G17" s="10"/>
      <c r="I17" s="520" t="s">
        <v>46</v>
      </c>
      <c r="J17" s="521"/>
      <c r="L17" s="6"/>
    </row>
    <row r="18" spans="1:12" ht="15" customHeight="1" thickBot="1">
      <c r="A18" s="479" t="s">
        <v>347</v>
      </c>
      <c r="B18" s="219">
        <v>100</v>
      </c>
      <c r="C18" s="319"/>
      <c r="D18" s="183"/>
      <c r="E18" s="183"/>
      <c r="F18" s="183"/>
      <c r="G18" s="183"/>
      <c r="I18" s="522"/>
      <c r="J18" s="521"/>
      <c r="L18" s="6"/>
    </row>
    <row r="19" spans="3:12" ht="15" customHeight="1" thickBot="1">
      <c r="C19" s="190"/>
      <c r="D19" s="190"/>
      <c r="E19" s="190"/>
      <c r="F19" s="56"/>
      <c r="G19" s="56"/>
      <c r="I19" s="212" t="s">
        <v>34</v>
      </c>
      <c r="J19" s="213"/>
      <c r="L19" s="6"/>
    </row>
    <row r="20" spans="9:11" ht="15" customHeight="1" thickBot="1">
      <c r="I20" s="212" t="s">
        <v>35</v>
      </c>
      <c r="J20" s="213"/>
      <c r="K20" s="498" t="s">
        <v>464</v>
      </c>
    </row>
    <row r="21" spans="1:11" ht="15" customHeight="1" thickBot="1">
      <c r="A21" s="222" t="s">
        <v>55</v>
      </c>
      <c r="B21" s="29"/>
      <c r="I21" s="212" t="s">
        <v>36</v>
      </c>
      <c r="J21" s="213"/>
      <c r="K21" s="499"/>
    </row>
    <row r="22" spans="1:11" ht="15" customHeight="1">
      <c r="A22" s="223" t="s">
        <v>66</v>
      </c>
      <c r="B22" s="11">
        <v>1</v>
      </c>
      <c r="C22" s="8">
        <v>10</v>
      </c>
      <c r="D22" s="8">
        <v>8</v>
      </c>
      <c r="E22" s="8">
        <v>6</v>
      </c>
      <c r="F22" s="4">
        <v>4</v>
      </c>
      <c r="G22" s="4">
        <v>2</v>
      </c>
      <c r="I22" s="214" t="s">
        <v>299</v>
      </c>
      <c r="J22" s="213"/>
      <c r="K22" s="499"/>
    </row>
    <row r="23" spans="1:11" ht="15" customHeight="1" thickBot="1">
      <c r="A23" s="232" t="s">
        <v>298</v>
      </c>
      <c r="B23" s="218" t="s">
        <v>96</v>
      </c>
      <c r="C23" s="4">
        <v>30</v>
      </c>
      <c r="D23" s="4">
        <v>20</v>
      </c>
      <c r="E23" s="4">
        <v>15</v>
      </c>
      <c r="F23" s="4">
        <v>10</v>
      </c>
      <c r="G23" s="4">
        <v>5</v>
      </c>
      <c r="I23" s="212" t="s">
        <v>37</v>
      </c>
      <c r="J23" s="213"/>
      <c r="K23" s="500"/>
    </row>
    <row r="24" spans="1:11" ht="15" customHeight="1">
      <c r="A24" s="233"/>
      <c r="B24" s="9"/>
      <c r="C24" s="9"/>
      <c r="D24" s="9"/>
      <c r="E24" s="9"/>
      <c r="F24" s="9"/>
      <c r="G24" s="9"/>
      <c r="I24" s="212" t="s">
        <v>48</v>
      </c>
      <c r="J24" s="213"/>
      <c r="K24" s="206" t="s">
        <v>83</v>
      </c>
    </row>
    <row r="25" spans="1:11" ht="15" customHeight="1" thickBot="1">
      <c r="A25" s="234"/>
      <c r="B25" s="219" t="s">
        <v>143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I25" s="215" t="s">
        <v>38</v>
      </c>
      <c r="J25" s="216"/>
      <c r="K25" s="205" t="s">
        <v>84</v>
      </c>
    </row>
    <row r="26" spans="1:11" ht="15" customHeight="1" thickBot="1">
      <c r="A26" s="235" t="s">
        <v>60</v>
      </c>
      <c r="B26" s="218">
        <v>10</v>
      </c>
      <c r="C26" s="4">
        <v>100</v>
      </c>
      <c r="D26" s="4">
        <v>50</v>
      </c>
      <c r="E26" s="4">
        <v>40</v>
      </c>
      <c r="F26" s="16">
        <v>30</v>
      </c>
      <c r="G26" s="16">
        <v>20</v>
      </c>
      <c r="I26" s="492" t="s">
        <v>467</v>
      </c>
      <c r="J26" s="493"/>
      <c r="K26" s="205" t="s">
        <v>85</v>
      </c>
    </row>
    <row r="27" spans="1:11" ht="15" customHeight="1">
      <c r="A27" s="234"/>
      <c r="B27" s="15"/>
      <c r="C27" s="15"/>
      <c r="D27" s="15"/>
      <c r="E27" s="15"/>
      <c r="F27" s="9"/>
      <c r="G27" s="9"/>
      <c r="I27" s="494" t="s">
        <v>468</v>
      </c>
      <c r="J27" s="495"/>
      <c r="K27" s="205" t="s">
        <v>86</v>
      </c>
    </row>
    <row r="28" spans="1:11" ht="15" customHeight="1" thickBot="1">
      <c r="A28" s="233"/>
      <c r="B28" s="11" t="s">
        <v>40</v>
      </c>
      <c r="C28" s="191" t="s">
        <v>135</v>
      </c>
      <c r="D28" s="34"/>
      <c r="E28" s="17"/>
      <c r="I28" s="496"/>
      <c r="J28" s="497"/>
      <c r="K28" s="207" t="s">
        <v>87</v>
      </c>
    </row>
    <row r="29" spans="1:11" ht="15" customHeight="1" thickBot="1">
      <c r="A29" s="224" t="s">
        <v>61</v>
      </c>
      <c r="B29" s="33">
        <v>10</v>
      </c>
      <c r="C29" s="137" t="s">
        <v>62</v>
      </c>
      <c r="D29" s="138"/>
      <c r="E29" s="138"/>
      <c r="F29" s="138"/>
      <c r="G29" s="139"/>
      <c r="I29" s="486" t="s">
        <v>459</v>
      </c>
      <c r="J29" s="487"/>
      <c r="K29" s="217" t="s">
        <v>460</v>
      </c>
    </row>
    <row r="30" spans="1:7" ht="24.75" customHeight="1" thickBot="1">
      <c r="A30" s="226" t="s">
        <v>63</v>
      </c>
      <c r="B30" s="512" t="s">
        <v>68</v>
      </c>
      <c r="C30" s="513"/>
      <c r="D30" s="513"/>
      <c r="E30" s="513"/>
      <c r="F30" s="513"/>
      <c r="G30" s="514"/>
    </row>
    <row r="31" spans="1:11" ht="15" customHeight="1">
      <c r="A31" s="224" t="s">
        <v>64</v>
      </c>
      <c r="B31" s="220">
        <v>10</v>
      </c>
      <c r="C31" s="137" t="s">
        <v>65</v>
      </c>
      <c r="D31" s="138"/>
      <c r="E31" s="138"/>
      <c r="F31" s="138"/>
      <c r="G31" s="139"/>
      <c r="I31" s="526" t="s">
        <v>699</v>
      </c>
      <c r="J31" s="527"/>
      <c r="K31" s="528"/>
    </row>
    <row r="32" spans="1:11" ht="15" customHeight="1" thickBot="1">
      <c r="A32" s="236" t="s">
        <v>63</v>
      </c>
      <c r="B32" s="140" t="s">
        <v>67</v>
      </c>
      <c r="C32" s="140"/>
      <c r="D32" s="140"/>
      <c r="E32" s="140"/>
      <c r="F32" s="140"/>
      <c r="G32" s="141"/>
      <c r="I32" s="529" t="s">
        <v>457</v>
      </c>
      <c r="J32" s="530"/>
      <c r="K32" s="531"/>
    </row>
    <row r="33" spans="9:11" ht="15" customHeight="1" thickBot="1">
      <c r="I33" s="532" t="s">
        <v>458</v>
      </c>
      <c r="J33" s="533"/>
      <c r="K33" s="534"/>
    </row>
    <row r="34" spans="1:11" ht="15" customHeight="1" thickBot="1">
      <c r="A34" s="222" t="s">
        <v>466</v>
      </c>
      <c r="B34" s="183"/>
      <c r="C34" s="190"/>
      <c r="D34" s="190"/>
      <c r="E34" s="190"/>
      <c r="F34" s="56"/>
      <c r="G34" s="56"/>
      <c r="I34" s="501" t="s">
        <v>461</v>
      </c>
      <c r="J34" s="502"/>
      <c r="K34" s="10"/>
    </row>
    <row r="35" spans="1:7" ht="15" customHeight="1" thickBot="1">
      <c r="A35" s="202" t="s">
        <v>455</v>
      </c>
      <c r="B35" s="197"/>
      <c r="C35" s="198"/>
      <c r="D35" s="148">
        <v>30</v>
      </c>
      <c r="E35" s="524" t="s">
        <v>689</v>
      </c>
      <c r="F35" s="488"/>
      <c r="G35" s="489"/>
    </row>
    <row r="36" spans="1:11" ht="15" customHeight="1">
      <c r="A36" s="202" t="s">
        <v>456</v>
      </c>
      <c r="B36" s="197"/>
      <c r="C36" s="199"/>
      <c r="D36" s="192">
        <v>50</v>
      </c>
      <c r="E36" s="525"/>
      <c r="F36" s="490"/>
      <c r="G36" s="491"/>
      <c r="I36" s="503" t="s">
        <v>465</v>
      </c>
      <c r="J36" s="504"/>
      <c r="K36" s="505"/>
    </row>
    <row r="37" spans="1:11" ht="15" customHeight="1" thickBot="1">
      <c r="A37" s="123"/>
      <c r="B37" s="183"/>
      <c r="C37" s="200"/>
      <c r="D37" s="200"/>
      <c r="E37" s="201"/>
      <c r="F37" s="56"/>
      <c r="G37" s="56"/>
      <c r="I37" s="506"/>
      <c r="J37" s="507"/>
      <c r="K37" s="508"/>
    </row>
    <row r="38" spans="1:11" ht="24.75" customHeight="1">
      <c r="A38" s="480" t="s">
        <v>631</v>
      </c>
      <c r="B38" s="481"/>
      <c r="C38" s="481"/>
      <c r="D38" s="481"/>
      <c r="E38" s="481"/>
      <c r="F38" s="481"/>
      <c r="G38" s="482"/>
      <c r="I38" s="506"/>
      <c r="J38" s="507"/>
      <c r="K38" s="508"/>
    </row>
    <row r="39" spans="1:11" ht="24.75" customHeight="1" thickBot="1">
      <c r="A39" s="483"/>
      <c r="B39" s="484"/>
      <c r="C39" s="484"/>
      <c r="D39" s="484"/>
      <c r="E39" s="484"/>
      <c r="F39" s="484"/>
      <c r="G39" s="485"/>
      <c r="I39" s="509"/>
      <c r="J39" s="510"/>
      <c r="K39" s="511"/>
    </row>
    <row r="40" spans="1:7" ht="12.75">
      <c r="A40" s="290"/>
      <c r="B40" s="291"/>
      <c r="C40" s="291"/>
      <c r="D40" s="291"/>
      <c r="E40" s="291"/>
      <c r="F40" s="290"/>
      <c r="G40" s="290"/>
    </row>
    <row r="41" spans="1:6" ht="12.75">
      <c r="A41" s="150" t="s">
        <v>235</v>
      </c>
      <c r="B41" s="121"/>
      <c r="C41" s="151"/>
      <c r="D41" s="122"/>
      <c r="E41" s="122"/>
      <c r="F41" s="155"/>
    </row>
    <row r="42" spans="1:6" ht="12.75">
      <c r="A42" s="152" t="s">
        <v>383</v>
      </c>
      <c r="B42" s="121"/>
      <c r="C42" s="153"/>
      <c r="D42" s="122"/>
      <c r="E42" s="122"/>
      <c r="F42" s="155"/>
    </row>
    <row r="43" spans="1:6" ht="12.75">
      <c r="A43" s="152" t="s">
        <v>236</v>
      </c>
      <c r="B43" s="121"/>
      <c r="C43" s="153"/>
      <c r="D43" s="122"/>
      <c r="E43" s="122"/>
      <c r="F43" s="155"/>
    </row>
    <row r="45" ht="12.75">
      <c r="D45" s="292"/>
    </row>
  </sheetData>
  <sheetProtection/>
  <mergeCells count="18">
    <mergeCell ref="B12:G12"/>
    <mergeCell ref="I14:J14"/>
    <mergeCell ref="I17:J18"/>
    <mergeCell ref="I1:J1"/>
    <mergeCell ref="I2:J2"/>
    <mergeCell ref="E35:E36"/>
    <mergeCell ref="I31:K31"/>
    <mergeCell ref="I32:K32"/>
    <mergeCell ref="I33:K33"/>
    <mergeCell ref="A38:G39"/>
    <mergeCell ref="I29:J29"/>
    <mergeCell ref="F35:G36"/>
    <mergeCell ref="I26:J26"/>
    <mergeCell ref="I27:J28"/>
    <mergeCell ref="K20:K23"/>
    <mergeCell ref="I34:J34"/>
    <mergeCell ref="I36:K39"/>
    <mergeCell ref="B30:G30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58"/>
  <sheetViews>
    <sheetView zoomScalePageLayoutView="0" workbookViewId="0" topLeftCell="BM1">
      <selection activeCell="A1" sqref="A1:A3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95" width="2.7109375" style="10" customWidth="1"/>
    <col min="96" max="96" width="13.57421875" style="20" customWidth="1"/>
    <col min="97" max="16384" width="11.421875" style="20" customWidth="1"/>
  </cols>
  <sheetData>
    <row r="1" spans="1:96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  <c r="CQ1" s="448"/>
      <c r="CR1" s="574" t="s">
        <v>837</v>
      </c>
    </row>
    <row r="2" spans="1:96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  <c r="CQ2" s="448"/>
      <c r="CR2" s="575"/>
    </row>
    <row r="3" spans="1:96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  <c r="CQ3" s="448"/>
      <c r="CR3" s="449" t="s">
        <v>0</v>
      </c>
    </row>
    <row r="4" spans="1:96" ht="12.75" customHeight="1">
      <c r="A4" s="453">
        <v>1</v>
      </c>
      <c r="B4" s="454">
        <v>1</v>
      </c>
      <c r="C4" s="71" t="s">
        <v>26</v>
      </c>
      <c r="D4" s="438">
        <f aca="true" t="shared" si="0" ref="D4:D37">SUM(AG4+AQ4+AS4+BC4+BE4+BI4+BO4+BY4+CI4+CP4+CR4)</f>
        <v>721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3</v>
      </c>
      <c r="M4" s="441">
        <v>2</v>
      </c>
      <c r="N4" s="87">
        <f aca="true" t="shared" si="1" ref="N4:N37">SUM(F4:M4)</f>
        <v>27</v>
      </c>
      <c r="O4" s="48"/>
      <c r="P4" s="78">
        <v>47</v>
      </c>
      <c r="Q4" s="41">
        <v>34</v>
      </c>
      <c r="R4" s="41">
        <v>99</v>
      </c>
      <c r="S4" s="41">
        <v>227</v>
      </c>
      <c r="T4" s="41">
        <v>86</v>
      </c>
      <c r="U4" s="41">
        <v>18</v>
      </c>
      <c r="V4" s="41">
        <v>2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7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8" ref="CI4:CI37"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 aca="true" t="shared" si="9" ref="CP4:CP37">SUM(CK4:CO4)</f>
        <v>74</v>
      </c>
      <c r="CQ4" s="448"/>
      <c r="CR4" s="450">
        <v>6</v>
      </c>
    </row>
    <row r="5" spans="1:96" ht="12.75" customHeight="1">
      <c r="A5" s="113">
        <v>2</v>
      </c>
      <c r="B5" s="126">
        <v>2</v>
      </c>
      <c r="C5" s="72" t="s">
        <v>58</v>
      </c>
      <c r="D5" s="377">
        <f t="shared" si="0"/>
        <v>304</v>
      </c>
      <c r="E5" s="48"/>
      <c r="F5" s="442">
        <v>1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2</v>
      </c>
      <c r="N5" s="88">
        <f t="shared" si="1"/>
        <v>11</v>
      </c>
      <c r="O5" s="48"/>
      <c r="P5" s="79">
        <v>26</v>
      </c>
      <c r="Q5" s="80"/>
      <c r="R5" s="80">
        <v>99</v>
      </c>
      <c r="S5" s="80"/>
      <c r="T5" s="80">
        <v>29</v>
      </c>
      <c r="U5" s="80">
        <v>30</v>
      </c>
      <c r="V5" s="80">
        <v>2</v>
      </c>
      <c r="W5" s="81">
        <v>8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7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8"/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 t="shared" si="9"/>
        <v>22</v>
      </c>
      <c r="CQ5" s="448"/>
      <c r="CR5" s="451">
        <v>12</v>
      </c>
    </row>
    <row r="6" spans="1:96" ht="12.75" customHeight="1">
      <c r="A6" s="113">
        <v>3</v>
      </c>
      <c r="B6" s="126">
        <v>6</v>
      </c>
      <c r="C6" s="72" t="s">
        <v>15</v>
      </c>
      <c r="D6" s="377">
        <f t="shared" si="0"/>
        <v>235</v>
      </c>
      <c r="E6" s="48"/>
      <c r="F6" s="442">
        <v>3</v>
      </c>
      <c r="G6" s="80"/>
      <c r="H6" s="443">
        <v>5</v>
      </c>
      <c r="I6" s="80"/>
      <c r="J6" s="443">
        <v>2</v>
      </c>
      <c r="K6" s="80"/>
      <c r="L6" s="80"/>
      <c r="M6" s="444">
        <v>1</v>
      </c>
      <c r="N6" s="88">
        <f t="shared" si="1"/>
        <v>11</v>
      </c>
      <c r="O6" s="48"/>
      <c r="P6" s="79">
        <v>51</v>
      </c>
      <c r="Q6" s="80"/>
      <c r="R6" s="80">
        <v>89</v>
      </c>
      <c r="S6" s="80"/>
      <c r="T6" s="80">
        <v>4</v>
      </c>
      <c r="U6" s="80"/>
      <c r="V6" s="80"/>
      <c r="W6" s="81">
        <v>1</v>
      </c>
      <c r="X6" s="384"/>
      <c r="Y6" s="389"/>
      <c r="Z6" s="390"/>
      <c r="AA6" s="390">
        <v>2</v>
      </c>
      <c r="AB6" s="390"/>
      <c r="AC6" s="390"/>
      <c r="AD6" s="391"/>
      <c r="AE6" s="391"/>
      <c r="AF6" s="391"/>
      <c r="AG6" s="392">
        <f t="shared" si="2"/>
        <v>2</v>
      </c>
      <c r="AH6" s="384"/>
      <c r="AI6" s="389">
        <v>17</v>
      </c>
      <c r="AJ6" s="390"/>
      <c r="AK6" s="390">
        <v>17</v>
      </c>
      <c r="AL6" s="390"/>
      <c r="AM6" s="390">
        <v>2</v>
      </c>
      <c r="AN6" s="391"/>
      <c r="AO6" s="391"/>
      <c r="AP6" s="391"/>
      <c r="AQ6" s="392">
        <f t="shared" si="3"/>
        <v>36</v>
      </c>
      <c r="AR6" s="384"/>
      <c r="AS6" s="392">
        <v>30</v>
      </c>
      <c r="AT6" s="384"/>
      <c r="AU6" s="389"/>
      <c r="AV6" s="390"/>
      <c r="AW6" s="390">
        <v>21</v>
      </c>
      <c r="AX6" s="390"/>
      <c r="AY6" s="390"/>
      <c r="AZ6" s="391"/>
      <c r="BA6" s="391"/>
      <c r="BB6" s="391"/>
      <c r="BC6" s="392">
        <f t="shared" si="4"/>
        <v>21</v>
      </c>
      <c r="BD6" s="384"/>
      <c r="BE6" s="392">
        <v>20</v>
      </c>
      <c r="BF6" s="384"/>
      <c r="BG6" s="389">
        <v>75</v>
      </c>
      <c r="BH6" s="390"/>
      <c r="BI6" s="392">
        <f t="shared" si="5"/>
        <v>75</v>
      </c>
      <c r="BJ6" s="384"/>
      <c r="BK6" s="390"/>
      <c r="BL6" s="390"/>
      <c r="BM6" s="390"/>
      <c r="BN6" s="391"/>
      <c r="BO6" s="392">
        <f t="shared" si="6"/>
        <v>0</v>
      </c>
      <c r="BP6" s="384"/>
      <c r="BQ6" s="389">
        <v>16</v>
      </c>
      <c r="BR6" s="390"/>
      <c r="BS6" s="390"/>
      <c r="BT6" s="390"/>
      <c r="BU6" s="390"/>
      <c r="BV6" s="391"/>
      <c r="BW6" s="391"/>
      <c r="BX6" s="391"/>
      <c r="BY6" s="392">
        <f t="shared" si="7"/>
        <v>16</v>
      </c>
      <c r="BZ6" s="384"/>
      <c r="CA6" s="389">
        <v>7</v>
      </c>
      <c r="CB6" s="390"/>
      <c r="CC6" s="390">
        <v>2</v>
      </c>
      <c r="CD6" s="390"/>
      <c r="CE6" s="390"/>
      <c r="CF6" s="391"/>
      <c r="CG6" s="391"/>
      <c r="CH6" s="391"/>
      <c r="CI6" s="392">
        <f t="shared" si="8"/>
        <v>9</v>
      </c>
      <c r="CJ6" s="48"/>
      <c r="CK6" s="418">
        <v>10</v>
      </c>
      <c r="CL6" s="418">
        <v>11</v>
      </c>
      <c r="CM6" s="80">
        <v>2</v>
      </c>
      <c r="CN6" s="80">
        <v>2</v>
      </c>
      <c r="CO6" s="80">
        <v>1</v>
      </c>
      <c r="CP6" s="419">
        <f t="shared" si="9"/>
        <v>26</v>
      </c>
      <c r="CQ6" s="448"/>
      <c r="CR6" s="451"/>
    </row>
    <row r="7" spans="1:96" ht="12.75" customHeight="1">
      <c r="A7" s="113">
        <v>4</v>
      </c>
      <c r="B7" s="126">
        <v>17</v>
      </c>
      <c r="C7" s="72" t="s">
        <v>17</v>
      </c>
      <c r="D7" s="377">
        <f t="shared" si="0"/>
        <v>232</v>
      </c>
      <c r="E7" s="48"/>
      <c r="F7" s="79"/>
      <c r="G7" s="80"/>
      <c r="H7" s="443">
        <v>3</v>
      </c>
      <c r="I7" s="443">
        <v>1</v>
      </c>
      <c r="J7" s="80"/>
      <c r="K7" s="443">
        <v>1</v>
      </c>
      <c r="L7" s="443">
        <v>5</v>
      </c>
      <c r="M7" s="81"/>
      <c r="N7" s="88">
        <f t="shared" si="1"/>
        <v>10</v>
      </c>
      <c r="O7" s="48"/>
      <c r="P7" s="79"/>
      <c r="Q7" s="80"/>
      <c r="R7" s="80">
        <v>46</v>
      </c>
      <c r="S7" s="80">
        <v>41</v>
      </c>
      <c r="T7" s="80"/>
      <c r="U7" s="80">
        <v>68</v>
      </c>
      <c r="V7" s="80">
        <v>60</v>
      </c>
      <c r="W7" s="81"/>
      <c r="X7" s="384"/>
      <c r="Y7" s="389"/>
      <c r="Z7" s="390"/>
      <c r="AA7" s="390">
        <v>1</v>
      </c>
      <c r="AB7" s="390">
        <v>1</v>
      </c>
      <c r="AC7" s="390"/>
      <c r="AD7" s="391">
        <v>10</v>
      </c>
      <c r="AE7" s="391">
        <v>30</v>
      </c>
      <c r="AF7" s="391"/>
      <c r="AG7" s="392">
        <f t="shared" si="2"/>
        <v>42</v>
      </c>
      <c r="AH7" s="384"/>
      <c r="AI7" s="389"/>
      <c r="AJ7" s="390"/>
      <c r="AK7" s="390">
        <v>8</v>
      </c>
      <c r="AL7" s="390">
        <v>8</v>
      </c>
      <c r="AM7" s="390"/>
      <c r="AN7" s="391">
        <v>15</v>
      </c>
      <c r="AO7" s="391">
        <v>1</v>
      </c>
      <c r="AP7" s="391"/>
      <c r="AQ7" s="392">
        <f t="shared" si="3"/>
        <v>32</v>
      </c>
      <c r="AR7" s="384"/>
      <c r="AS7" s="392">
        <v>40</v>
      </c>
      <c r="AT7" s="384"/>
      <c r="AU7" s="389"/>
      <c r="AV7" s="390"/>
      <c r="AW7" s="390">
        <v>1</v>
      </c>
      <c r="AX7" s="390">
        <v>1</v>
      </c>
      <c r="AY7" s="390"/>
      <c r="AZ7" s="391">
        <v>10</v>
      </c>
      <c r="BA7" s="391">
        <v>1</v>
      </c>
      <c r="BB7" s="391"/>
      <c r="BC7" s="392">
        <f t="shared" si="4"/>
        <v>13</v>
      </c>
      <c r="BD7" s="384"/>
      <c r="BE7" s="392">
        <v>40</v>
      </c>
      <c r="BF7" s="384"/>
      <c r="BG7" s="389"/>
      <c r="BH7" s="390"/>
      <c r="BI7" s="392">
        <f t="shared" si="5"/>
        <v>0</v>
      </c>
      <c r="BJ7" s="384"/>
      <c r="BK7" s="390"/>
      <c r="BL7" s="390"/>
      <c r="BM7" s="390"/>
      <c r="BN7" s="391"/>
      <c r="BO7" s="392">
        <f t="shared" si="6"/>
        <v>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7"/>
        <v>0</v>
      </c>
      <c r="BZ7" s="384"/>
      <c r="CA7" s="389"/>
      <c r="CB7" s="390"/>
      <c r="CC7" s="390">
        <v>1</v>
      </c>
      <c r="CD7" s="390">
        <v>20</v>
      </c>
      <c r="CE7" s="390"/>
      <c r="CF7" s="391">
        <v>1</v>
      </c>
      <c r="CG7" s="391"/>
      <c r="CH7" s="391"/>
      <c r="CI7" s="392">
        <f t="shared" si="8"/>
        <v>22</v>
      </c>
      <c r="CJ7" s="48"/>
      <c r="CK7" s="430">
        <v>20</v>
      </c>
      <c r="CL7" s="418">
        <v>2</v>
      </c>
      <c r="CM7" s="80">
        <v>2</v>
      </c>
      <c r="CN7" s="80">
        <v>2</v>
      </c>
      <c r="CO7" s="80">
        <v>7</v>
      </c>
      <c r="CP7" s="419">
        <f t="shared" si="9"/>
        <v>33</v>
      </c>
      <c r="CQ7" s="448"/>
      <c r="CR7" s="451">
        <v>10</v>
      </c>
    </row>
    <row r="8" spans="1:96" ht="12.75" customHeight="1">
      <c r="A8" s="113">
        <v>5</v>
      </c>
      <c r="B8" s="126">
        <v>4</v>
      </c>
      <c r="C8" s="72" t="s">
        <v>16</v>
      </c>
      <c r="D8" s="377">
        <f t="shared" si="0"/>
        <v>225</v>
      </c>
      <c r="E8" s="48"/>
      <c r="F8" s="442">
        <v>1</v>
      </c>
      <c r="G8" s="80"/>
      <c r="H8" s="443">
        <v>2</v>
      </c>
      <c r="I8" s="80"/>
      <c r="J8" s="443">
        <v>1</v>
      </c>
      <c r="K8" s="443">
        <v>2</v>
      </c>
      <c r="L8" s="443">
        <v>2</v>
      </c>
      <c r="M8" s="81"/>
      <c r="N8" s="88">
        <f t="shared" si="1"/>
        <v>8</v>
      </c>
      <c r="O8" s="48"/>
      <c r="P8" s="79">
        <v>1</v>
      </c>
      <c r="Q8" s="80"/>
      <c r="R8" s="80">
        <v>136</v>
      </c>
      <c r="S8" s="80"/>
      <c r="T8" s="80">
        <v>1</v>
      </c>
      <c r="U8" s="80">
        <v>43</v>
      </c>
      <c r="V8" s="80">
        <v>11</v>
      </c>
      <c r="W8" s="81"/>
      <c r="X8" s="384"/>
      <c r="Y8" s="389"/>
      <c r="Z8" s="390"/>
      <c r="AA8" s="390">
        <v>15</v>
      </c>
      <c r="AB8" s="390"/>
      <c r="AC8" s="390">
        <v>1</v>
      </c>
      <c r="AD8" s="391">
        <v>6</v>
      </c>
      <c r="AE8" s="391"/>
      <c r="AF8" s="391"/>
      <c r="AG8" s="392">
        <f t="shared" si="2"/>
        <v>22</v>
      </c>
      <c r="AH8" s="384"/>
      <c r="AI8" s="389"/>
      <c r="AJ8" s="390"/>
      <c r="AK8" s="390">
        <v>10</v>
      </c>
      <c r="AL8" s="390"/>
      <c r="AM8" s="390"/>
      <c r="AN8" s="391">
        <v>8</v>
      </c>
      <c r="AO8" s="391">
        <v>1</v>
      </c>
      <c r="AP8" s="391"/>
      <c r="AQ8" s="392">
        <f t="shared" si="3"/>
        <v>19</v>
      </c>
      <c r="AR8" s="384"/>
      <c r="AS8" s="392">
        <v>30</v>
      </c>
      <c r="AT8" s="384"/>
      <c r="AU8" s="389"/>
      <c r="AV8" s="390"/>
      <c r="AW8" s="390">
        <v>20</v>
      </c>
      <c r="AX8" s="390"/>
      <c r="AY8" s="390"/>
      <c r="AZ8" s="391">
        <v>8</v>
      </c>
      <c r="BA8" s="391"/>
      <c r="BB8" s="391"/>
      <c r="BC8" s="392">
        <f t="shared" si="4"/>
        <v>28</v>
      </c>
      <c r="BD8" s="384"/>
      <c r="BE8" s="392">
        <v>60</v>
      </c>
      <c r="BF8" s="384"/>
      <c r="BG8" s="389"/>
      <c r="BH8" s="390"/>
      <c r="BI8" s="392">
        <f t="shared" si="5"/>
        <v>0</v>
      </c>
      <c r="BJ8" s="384"/>
      <c r="BK8" s="390">
        <v>30</v>
      </c>
      <c r="BL8" s="390"/>
      <c r="BM8" s="390"/>
      <c r="BN8" s="391">
        <v>10</v>
      </c>
      <c r="BO8" s="392">
        <f t="shared" si="6"/>
        <v>40</v>
      </c>
      <c r="BP8" s="384"/>
      <c r="BQ8" s="389"/>
      <c r="BR8" s="390"/>
      <c r="BS8" s="390"/>
      <c r="BT8" s="390"/>
      <c r="BU8" s="390"/>
      <c r="BV8" s="391"/>
      <c r="BW8" s="391"/>
      <c r="BX8" s="391"/>
      <c r="BY8" s="392">
        <f t="shared" si="7"/>
        <v>0</v>
      </c>
      <c r="BZ8" s="384"/>
      <c r="CA8" s="389"/>
      <c r="CB8" s="390"/>
      <c r="CC8" s="390">
        <v>1</v>
      </c>
      <c r="CD8" s="390"/>
      <c r="CE8" s="390"/>
      <c r="CF8" s="391">
        <v>1</v>
      </c>
      <c r="CG8" s="391">
        <v>1</v>
      </c>
      <c r="CH8" s="391"/>
      <c r="CI8" s="392">
        <f t="shared" si="8"/>
        <v>3</v>
      </c>
      <c r="CJ8" s="48"/>
      <c r="CK8" s="418">
        <v>10</v>
      </c>
      <c r="CL8" s="418">
        <v>1</v>
      </c>
      <c r="CM8" s="80">
        <v>3</v>
      </c>
      <c r="CN8" s="80"/>
      <c r="CO8" s="80">
        <v>9</v>
      </c>
      <c r="CP8" s="419">
        <f t="shared" si="9"/>
        <v>23</v>
      </c>
      <c r="CQ8" s="448"/>
      <c r="CR8" s="451"/>
    </row>
    <row r="9" spans="1:96" ht="12.75" customHeight="1">
      <c r="A9" s="113">
        <v>6</v>
      </c>
      <c r="B9" s="126">
        <v>11</v>
      </c>
      <c r="C9" s="73" t="s">
        <v>42</v>
      </c>
      <c r="D9" s="377">
        <f t="shared" si="0"/>
        <v>164</v>
      </c>
      <c r="E9" s="48"/>
      <c r="F9" s="79"/>
      <c r="G9" s="80"/>
      <c r="H9" s="443">
        <v>3</v>
      </c>
      <c r="I9" s="443">
        <v>1</v>
      </c>
      <c r="J9" s="443">
        <v>2</v>
      </c>
      <c r="K9" s="80"/>
      <c r="L9" s="443">
        <v>4</v>
      </c>
      <c r="M9" s="81"/>
      <c r="N9" s="88">
        <f t="shared" si="1"/>
        <v>10</v>
      </c>
      <c r="O9" s="48"/>
      <c r="P9" s="79"/>
      <c r="Q9" s="80"/>
      <c r="R9" s="80">
        <v>8</v>
      </c>
      <c r="S9" s="80">
        <v>8</v>
      </c>
      <c r="T9" s="80">
        <v>112</v>
      </c>
      <c r="U9" s="80"/>
      <c r="V9" s="80">
        <v>21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  <c r="BP9" s="384"/>
      <c r="BQ9" s="389"/>
      <c r="BR9" s="390"/>
      <c r="BS9" s="390">
        <v>1</v>
      </c>
      <c r="BT9" s="390"/>
      <c r="BU9" s="390">
        <v>6</v>
      </c>
      <c r="BV9" s="391"/>
      <c r="BW9" s="391"/>
      <c r="BX9" s="391"/>
      <c r="BY9" s="392">
        <f t="shared" si="7"/>
        <v>7</v>
      </c>
      <c r="BZ9" s="384"/>
      <c r="CA9" s="389"/>
      <c r="CB9" s="390"/>
      <c r="CC9" s="390">
        <v>1</v>
      </c>
      <c r="CD9" s="390"/>
      <c r="CE9" s="390">
        <v>11</v>
      </c>
      <c r="CF9" s="391"/>
      <c r="CG9" s="391"/>
      <c r="CH9" s="391"/>
      <c r="CI9" s="392">
        <f t="shared" si="8"/>
        <v>12</v>
      </c>
      <c r="CJ9" s="48"/>
      <c r="CK9" s="430">
        <v>15</v>
      </c>
      <c r="CL9" s="418">
        <v>2</v>
      </c>
      <c r="CM9" s="80">
        <v>2</v>
      </c>
      <c r="CN9" s="80">
        <v>3</v>
      </c>
      <c r="CO9" s="80">
        <v>2</v>
      </c>
      <c r="CP9" s="419">
        <f t="shared" si="9"/>
        <v>24</v>
      </c>
      <c r="CQ9" s="448"/>
      <c r="CR9" s="451">
        <v>6</v>
      </c>
    </row>
    <row r="10" spans="1:96" ht="12.75" customHeight="1">
      <c r="A10" s="113">
        <v>7</v>
      </c>
      <c r="B10" s="126">
        <v>8</v>
      </c>
      <c r="C10" s="73" t="s">
        <v>25</v>
      </c>
      <c r="D10" s="437">
        <f t="shared" si="0"/>
        <v>163</v>
      </c>
      <c r="E10" s="48"/>
      <c r="F10" s="442">
        <v>1</v>
      </c>
      <c r="G10" s="443">
        <v>1</v>
      </c>
      <c r="H10" s="443">
        <v>1</v>
      </c>
      <c r="I10" s="80"/>
      <c r="J10" s="443">
        <v>8</v>
      </c>
      <c r="K10" s="80"/>
      <c r="L10" s="443">
        <v>6</v>
      </c>
      <c r="M10" s="444">
        <v>1</v>
      </c>
      <c r="N10" s="88">
        <f t="shared" si="1"/>
        <v>18</v>
      </c>
      <c r="O10" s="48"/>
      <c r="P10" s="79">
        <v>1</v>
      </c>
      <c r="Q10" s="80">
        <v>44</v>
      </c>
      <c r="R10" s="80">
        <v>4</v>
      </c>
      <c r="S10" s="80"/>
      <c r="T10" s="80">
        <v>49</v>
      </c>
      <c r="U10" s="80"/>
      <c r="V10" s="80">
        <v>35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  <c r="BJ10" s="384"/>
      <c r="BK10" s="390"/>
      <c r="BL10" s="390"/>
      <c r="BM10" s="390"/>
      <c r="BN10" s="391"/>
      <c r="BO10" s="392">
        <f t="shared" si="6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7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8"/>
        <v>19</v>
      </c>
      <c r="CJ10" s="48"/>
      <c r="CK10" s="430">
        <v>30</v>
      </c>
      <c r="CL10" s="418">
        <v>5</v>
      </c>
      <c r="CM10" s="80">
        <v>2</v>
      </c>
      <c r="CN10" s="80">
        <v>2</v>
      </c>
      <c r="CO10" s="80">
        <v>3</v>
      </c>
      <c r="CP10" s="419">
        <f t="shared" si="9"/>
        <v>42</v>
      </c>
      <c r="CQ10" s="448"/>
      <c r="CR10" s="451">
        <v>12</v>
      </c>
    </row>
    <row r="11" spans="1:96" ht="12.75" customHeight="1">
      <c r="A11" s="113">
        <v>8</v>
      </c>
      <c r="B11" s="126">
        <v>9</v>
      </c>
      <c r="C11" s="73" t="s">
        <v>753</v>
      </c>
      <c r="D11" s="437">
        <f t="shared" si="0"/>
        <v>141</v>
      </c>
      <c r="E11" s="48"/>
      <c r="F11" s="442">
        <v>2</v>
      </c>
      <c r="G11" s="80"/>
      <c r="H11" s="443">
        <v>2</v>
      </c>
      <c r="I11" s="443">
        <v>1</v>
      </c>
      <c r="J11" s="443">
        <v>6</v>
      </c>
      <c r="K11" s="443">
        <v>2</v>
      </c>
      <c r="L11" s="443">
        <v>1</v>
      </c>
      <c r="M11" s="444">
        <v>1</v>
      </c>
      <c r="N11" s="88">
        <f t="shared" si="1"/>
        <v>15</v>
      </c>
      <c r="O11" s="48"/>
      <c r="P11" s="79">
        <v>3</v>
      </c>
      <c r="Q11" s="80"/>
      <c r="R11" s="80">
        <v>22</v>
      </c>
      <c r="S11" s="80">
        <v>66</v>
      </c>
      <c r="T11" s="80">
        <v>15</v>
      </c>
      <c r="U11" s="80">
        <v>13</v>
      </c>
      <c r="V11" s="80"/>
      <c r="W11" s="81">
        <v>6</v>
      </c>
      <c r="X11" s="384"/>
      <c r="Y11" s="389"/>
      <c r="Z11" s="390"/>
      <c r="AA11" s="390"/>
      <c r="AB11" s="390"/>
      <c r="AC11" s="390"/>
      <c r="AD11" s="391"/>
      <c r="AE11" s="391"/>
      <c r="AF11" s="391"/>
      <c r="AG11" s="392">
        <f t="shared" si="2"/>
        <v>0</v>
      </c>
      <c r="AH11" s="384"/>
      <c r="AI11" s="389"/>
      <c r="AJ11" s="390"/>
      <c r="AK11" s="390">
        <v>1</v>
      </c>
      <c r="AL11" s="390">
        <v>20</v>
      </c>
      <c r="AM11" s="390">
        <v>4</v>
      </c>
      <c r="AN11" s="391">
        <v>1</v>
      </c>
      <c r="AO11" s="391"/>
      <c r="AP11" s="391">
        <v>1</v>
      </c>
      <c r="AQ11" s="392">
        <f t="shared" si="3"/>
        <v>27</v>
      </c>
      <c r="AR11" s="384"/>
      <c r="AS11" s="392">
        <v>10</v>
      </c>
      <c r="AT11" s="384"/>
      <c r="AU11" s="389"/>
      <c r="AV11" s="390"/>
      <c r="AW11" s="390"/>
      <c r="AX11" s="390">
        <v>15</v>
      </c>
      <c r="AY11" s="390">
        <v>1</v>
      </c>
      <c r="AZ11" s="391"/>
      <c r="BA11" s="391"/>
      <c r="BB11" s="391"/>
      <c r="BC11" s="392">
        <f t="shared" si="4"/>
        <v>16</v>
      </c>
      <c r="BD11" s="384"/>
      <c r="BE11" s="392">
        <v>20</v>
      </c>
      <c r="BF11" s="384"/>
      <c r="BG11" s="389"/>
      <c r="BH11" s="390">
        <v>10</v>
      </c>
      <c r="BI11" s="392">
        <f t="shared" si="5"/>
        <v>10</v>
      </c>
      <c r="BJ11" s="384"/>
      <c r="BK11" s="390"/>
      <c r="BL11" s="390"/>
      <c r="BM11" s="390"/>
      <c r="BN11" s="391"/>
      <c r="BO11" s="392">
        <f t="shared" si="6"/>
        <v>0</v>
      </c>
      <c r="BP11" s="384"/>
      <c r="BQ11" s="389">
        <v>1</v>
      </c>
      <c r="BR11" s="390"/>
      <c r="BS11" s="390">
        <v>15</v>
      </c>
      <c r="BT11" s="390"/>
      <c r="BU11" s="390"/>
      <c r="BV11" s="391"/>
      <c r="BW11" s="391"/>
      <c r="BX11" s="391"/>
      <c r="BY11" s="392">
        <f t="shared" si="7"/>
        <v>16</v>
      </c>
      <c r="BZ11" s="384"/>
      <c r="CA11" s="389"/>
      <c r="CB11" s="390"/>
      <c r="CC11" s="390"/>
      <c r="CD11" s="390"/>
      <c r="CE11" s="390"/>
      <c r="CF11" s="391"/>
      <c r="CG11" s="391"/>
      <c r="CH11" s="391"/>
      <c r="CI11" s="392">
        <f t="shared" si="8"/>
        <v>0</v>
      </c>
      <c r="CJ11" s="48"/>
      <c r="CK11" s="430">
        <v>10</v>
      </c>
      <c r="CL11" s="418">
        <v>2</v>
      </c>
      <c r="CM11" s="80">
        <v>7</v>
      </c>
      <c r="CN11" s="80">
        <v>2</v>
      </c>
      <c r="CO11" s="80">
        <v>1</v>
      </c>
      <c r="CP11" s="419">
        <f t="shared" si="9"/>
        <v>22</v>
      </c>
      <c r="CQ11" s="448"/>
      <c r="CR11" s="451">
        <v>20</v>
      </c>
    </row>
    <row r="12" spans="1:96" ht="12.75" customHeight="1">
      <c r="A12" s="113">
        <v>9</v>
      </c>
      <c r="B12" s="126">
        <v>20</v>
      </c>
      <c r="C12" s="73" t="s">
        <v>18</v>
      </c>
      <c r="D12" s="377">
        <f t="shared" si="0"/>
        <v>140</v>
      </c>
      <c r="E12" s="48"/>
      <c r="F12" s="442">
        <v>2</v>
      </c>
      <c r="G12" s="443">
        <v>1</v>
      </c>
      <c r="H12" s="443">
        <v>3</v>
      </c>
      <c r="I12" s="80"/>
      <c r="J12" s="443">
        <v>3</v>
      </c>
      <c r="K12" s="80"/>
      <c r="L12" s="443">
        <v>1</v>
      </c>
      <c r="M12" s="444">
        <v>1</v>
      </c>
      <c r="N12" s="88">
        <f t="shared" si="1"/>
        <v>11</v>
      </c>
      <c r="O12" s="48"/>
      <c r="P12" s="79">
        <v>25</v>
      </c>
      <c r="Q12" s="80">
        <v>11</v>
      </c>
      <c r="R12" s="80">
        <v>26</v>
      </c>
      <c r="S12" s="80"/>
      <c r="T12" s="80">
        <v>35</v>
      </c>
      <c r="U12" s="80"/>
      <c r="V12" s="80">
        <v>1</v>
      </c>
      <c r="W12" s="81">
        <v>17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2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3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4"/>
        <v>2</v>
      </c>
      <c r="BD12" s="384"/>
      <c r="BE12" s="392"/>
      <c r="BF12" s="384"/>
      <c r="BG12" s="389"/>
      <c r="BH12" s="390"/>
      <c r="BI12" s="392">
        <f t="shared" si="5"/>
        <v>0</v>
      </c>
      <c r="BJ12" s="384"/>
      <c r="BK12" s="390"/>
      <c r="BL12" s="390"/>
      <c r="BM12" s="390"/>
      <c r="BN12" s="391"/>
      <c r="BO12" s="392">
        <f t="shared" si="6"/>
        <v>0</v>
      </c>
      <c r="BP12" s="384"/>
      <c r="BQ12" s="389"/>
      <c r="BR12" s="390"/>
      <c r="BS12" s="390">
        <v>1</v>
      </c>
      <c r="BT12" s="390"/>
      <c r="BU12" s="390"/>
      <c r="BV12" s="391"/>
      <c r="BW12" s="391"/>
      <c r="BX12" s="391"/>
      <c r="BY12" s="392">
        <f t="shared" si="7"/>
        <v>1</v>
      </c>
      <c r="BZ12" s="384"/>
      <c r="CA12" s="389">
        <v>1</v>
      </c>
      <c r="CB12" s="390"/>
      <c r="CC12" s="390">
        <v>1</v>
      </c>
      <c r="CD12" s="390"/>
      <c r="CE12" s="390"/>
      <c r="CF12" s="391"/>
      <c r="CG12" s="391"/>
      <c r="CH12" s="391"/>
      <c r="CI12" s="392">
        <f t="shared" si="8"/>
        <v>2</v>
      </c>
      <c r="CJ12" s="48"/>
      <c r="CK12" s="430">
        <v>25</v>
      </c>
      <c r="CL12" s="418">
        <v>2</v>
      </c>
      <c r="CM12" s="80">
        <v>11</v>
      </c>
      <c r="CN12" s="80">
        <v>11</v>
      </c>
      <c r="CO12" s="80">
        <v>2</v>
      </c>
      <c r="CP12" s="419">
        <f t="shared" si="9"/>
        <v>51</v>
      </c>
      <c r="CQ12" s="448"/>
      <c r="CR12" s="451">
        <v>10</v>
      </c>
    </row>
    <row r="13" spans="1:96" ht="12.75" customHeight="1">
      <c r="A13" s="113">
        <v>10</v>
      </c>
      <c r="B13" s="126">
        <v>3</v>
      </c>
      <c r="C13" s="72" t="s">
        <v>151</v>
      </c>
      <c r="D13" s="437">
        <f t="shared" si="0"/>
        <v>134</v>
      </c>
      <c r="E13" s="48"/>
      <c r="F13" s="79"/>
      <c r="G13" s="80"/>
      <c r="H13" s="443">
        <v>4</v>
      </c>
      <c r="I13" s="80"/>
      <c r="J13" s="443">
        <v>2</v>
      </c>
      <c r="K13" s="443">
        <v>1</v>
      </c>
      <c r="L13" s="443">
        <v>2</v>
      </c>
      <c r="M13" s="444">
        <v>2</v>
      </c>
      <c r="N13" s="88">
        <f t="shared" si="1"/>
        <v>11</v>
      </c>
      <c r="O13" s="48"/>
      <c r="P13" s="79"/>
      <c r="Q13" s="80"/>
      <c r="R13" s="80">
        <v>39</v>
      </c>
      <c r="S13" s="80"/>
      <c r="T13" s="80">
        <v>3</v>
      </c>
      <c r="U13" s="80"/>
      <c r="V13" s="80">
        <v>14</v>
      </c>
      <c r="W13" s="81">
        <v>69</v>
      </c>
      <c r="X13" s="384"/>
      <c r="Y13" s="389"/>
      <c r="Z13" s="390"/>
      <c r="AA13" s="390"/>
      <c r="AB13" s="390"/>
      <c r="AC13" s="390"/>
      <c r="AD13" s="391"/>
      <c r="AE13" s="391">
        <v>1</v>
      </c>
      <c r="AF13" s="391">
        <v>16</v>
      </c>
      <c r="AG13" s="392">
        <f t="shared" si="2"/>
        <v>17</v>
      </c>
      <c r="AH13" s="384"/>
      <c r="AI13" s="389"/>
      <c r="AJ13" s="390"/>
      <c r="AK13" s="390">
        <v>2</v>
      </c>
      <c r="AL13" s="390"/>
      <c r="AM13" s="390">
        <v>2</v>
      </c>
      <c r="AN13" s="391"/>
      <c r="AO13" s="391">
        <v>1</v>
      </c>
      <c r="AP13" s="391">
        <v>1</v>
      </c>
      <c r="AQ13" s="392">
        <f t="shared" si="3"/>
        <v>6</v>
      </c>
      <c r="AR13" s="384"/>
      <c r="AS13" s="392">
        <v>10</v>
      </c>
      <c r="AT13" s="384"/>
      <c r="AU13" s="389"/>
      <c r="AV13" s="390"/>
      <c r="AW13" s="390">
        <v>1</v>
      </c>
      <c r="AX13" s="390"/>
      <c r="AY13" s="390"/>
      <c r="AZ13" s="391"/>
      <c r="BA13" s="391"/>
      <c r="BB13" s="391"/>
      <c r="BC13" s="392">
        <f t="shared" si="4"/>
        <v>1</v>
      </c>
      <c r="BD13" s="384"/>
      <c r="BE13" s="392">
        <v>20</v>
      </c>
      <c r="BF13" s="384"/>
      <c r="BG13" s="389"/>
      <c r="BH13" s="390"/>
      <c r="BI13" s="392">
        <f t="shared" si="5"/>
        <v>0</v>
      </c>
      <c r="BJ13" s="384"/>
      <c r="BK13" s="390"/>
      <c r="BL13" s="390"/>
      <c r="BM13" s="390"/>
      <c r="BN13" s="391"/>
      <c r="BO13" s="392">
        <f t="shared" si="6"/>
        <v>0</v>
      </c>
      <c r="BP13" s="384"/>
      <c r="BQ13" s="389"/>
      <c r="BR13" s="390"/>
      <c r="BS13" s="390"/>
      <c r="BT13" s="390"/>
      <c r="BU13" s="390"/>
      <c r="BV13" s="391"/>
      <c r="BW13" s="391"/>
      <c r="BX13" s="391">
        <v>20</v>
      </c>
      <c r="BY13" s="392">
        <f t="shared" si="7"/>
        <v>20</v>
      </c>
      <c r="BZ13" s="384"/>
      <c r="CA13" s="389"/>
      <c r="CB13" s="390"/>
      <c r="CC13" s="390">
        <v>1</v>
      </c>
      <c r="CD13" s="390"/>
      <c r="CE13" s="390"/>
      <c r="CF13" s="391"/>
      <c r="CG13" s="391">
        <v>1</v>
      </c>
      <c r="CH13" s="391">
        <v>1</v>
      </c>
      <c r="CI13" s="392">
        <f t="shared" si="8"/>
        <v>3</v>
      </c>
      <c r="CJ13" s="48"/>
      <c r="CK13" s="430">
        <v>10</v>
      </c>
      <c r="CL13" s="418">
        <v>2</v>
      </c>
      <c r="CM13" s="80">
        <v>2</v>
      </c>
      <c r="CN13" s="80">
        <v>2</v>
      </c>
      <c r="CO13" s="80">
        <v>11</v>
      </c>
      <c r="CP13" s="419">
        <f t="shared" si="9"/>
        <v>27</v>
      </c>
      <c r="CQ13" s="448"/>
      <c r="CR13" s="451">
        <v>30</v>
      </c>
    </row>
    <row r="14" spans="1:96" ht="12.75" customHeight="1">
      <c r="A14" s="113">
        <v>11</v>
      </c>
      <c r="B14" s="126">
        <v>12</v>
      </c>
      <c r="C14" s="73" t="s">
        <v>754</v>
      </c>
      <c r="D14" s="377">
        <f t="shared" si="0"/>
        <v>112.2</v>
      </c>
      <c r="E14" s="48"/>
      <c r="F14" s="79"/>
      <c r="G14" s="443">
        <v>3</v>
      </c>
      <c r="H14" s="443">
        <v>3</v>
      </c>
      <c r="I14" s="80"/>
      <c r="J14" s="443">
        <v>1</v>
      </c>
      <c r="K14" s="80"/>
      <c r="L14" s="443">
        <v>3</v>
      </c>
      <c r="M14" s="444">
        <v>1</v>
      </c>
      <c r="N14" s="88">
        <f t="shared" si="1"/>
        <v>11</v>
      </c>
      <c r="O14" s="48"/>
      <c r="P14" s="79"/>
      <c r="Q14" s="80">
        <v>22</v>
      </c>
      <c r="R14" s="80">
        <v>4</v>
      </c>
      <c r="S14" s="80">
        <v>4</v>
      </c>
      <c r="T14" s="80">
        <v>43</v>
      </c>
      <c r="U14" s="80">
        <v>1</v>
      </c>
      <c r="V14" s="80">
        <v>27.2</v>
      </c>
      <c r="W14" s="81">
        <v>4.4</v>
      </c>
      <c r="X14" s="384"/>
      <c r="Y14" s="389"/>
      <c r="Z14" s="390"/>
      <c r="AA14" s="390"/>
      <c r="AB14" s="390"/>
      <c r="AC14" s="390"/>
      <c r="AD14" s="391"/>
      <c r="AE14" s="391"/>
      <c r="AF14" s="391"/>
      <c r="AG14" s="392">
        <f t="shared" si="2"/>
        <v>0</v>
      </c>
      <c r="AH14" s="384"/>
      <c r="AI14" s="389"/>
      <c r="AJ14" s="390"/>
      <c r="AK14" s="390">
        <v>2</v>
      </c>
      <c r="AL14" s="390"/>
      <c r="AM14" s="390">
        <v>10</v>
      </c>
      <c r="AN14" s="391"/>
      <c r="AO14" s="391">
        <v>2</v>
      </c>
      <c r="AP14" s="391"/>
      <c r="AQ14" s="392">
        <f t="shared" si="3"/>
        <v>14</v>
      </c>
      <c r="AR14" s="384"/>
      <c r="AS14" s="392">
        <v>10</v>
      </c>
      <c r="AT14" s="384"/>
      <c r="AU14" s="389"/>
      <c r="AV14" s="390"/>
      <c r="AW14" s="390"/>
      <c r="AX14" s="390"/>
      <c r="AY14" s="390">
        <v>1</v>
      </c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  <c r="BP14" s="384"/>
      <c r="BQ14" s="389"/>
      <c r="BR14" s="390">
        <v>20</v>
      </c>
      <c r="BS14" s="390"/>
      <c r="BT14" s="390"/>
      <c r="BU14" s="390">
        <v>1</v>
      </c>
      <c r="BV14" s="391"/>
      <c r="BW14" s="391">
        <v>14</v>
      </c>
      <c r="BX14" s="391"/>
      <c r="BY14" s="392">
        <f t="shared" si="7"/>
        <v>35</v>
      </c>
      <c r="BZ14" s="384"/>
      <c r="CA14" s="389"/>
      <c r="CB14" s="390"/>
      <c r="CC14" s="390"/>
      <c r="CD14" s="390"/>
      <c r="CE14" s="390">
        <v>1</v>
      </c>
      <c r="CF14" s="391"/>
      <c r="CG14" s="391"/>
      <c r="CH14" s="391"/>
      <c r="CI14" s="392">
        <f t="shared" si="8"/>
        <v>1</v>
      </c>
      <c r="CJ14" s="48"/>
      <c r="CK14" s="418">
        <v>10</v>
      </c>
      <c r="CL14" s="418">
        <v>2</v>
      </c>
      <c r="CM14" s="80">
        <v>2</v>
      </c>
      <c r="CN14" s="80">
        <v>2</v>
      </c>
      <c r="CO14" s="80">
        <v>5</v>
      </c>
      <c r="CP14" s="419">
        <f t="shared" si="9"/>
        <v>21</v>
      </c>
      <c r="CQ14" s="448"/>
      <c r="CR14" s="451">
        <v>10.2</v>
      </c>
    </row>
    <row r="15" spans="1:96" ht="12.75" customHeight="1">
      <c r="A15" s="113">
        <v>12</v>
      </c>
      <c r="B15" s="126">
        <v>5</v>
      </c>
      <c r="C15" s="72" t="s">
        <v>23</v>
      </c>
      <c r="D15" s="377">
        <f t="shared" si="0"/>
        <v>91</v>
      </c>
      <c r="E15" s="48"/>
      <c r="F15" s="442">
        <v>1</v>
      </c>
      <c r="G15" s="80"/>
      <c r="H15" s="443">
        <v>2</v>
      </c>
      <c r="I15" s="443">
        <v>1</v>
      </c>
      <c r="J15" s="443">
        <v>3</v>
      </c>
      <c r="K15" s="80"/>
      <c r="L15" s="443">
        <v>2</v>
      </c>
      <c r="M15" s="444">
        <v>1</v>
      </c>
      <c r="N15" s="88">
        <f t="shared" si="1"/>
        <v>10</v>
      </c>
      <c r="O15" s="48"/>
      <c r="P15" s="79">
        <v>1</v>
      </c>
      <c r="Q15" s="80"/>
      <c r="R15" s="80">
        <v>7</v>
      </c>
      <c r="S15" s="80">
        <v>42</v>
      </c>
      <c r="T15" s="80">
        <v>4</v>
      </c>
      <c r="U15" s="80"/>
      <c r="V15" s="80">
        <v>26</v>
      </c>
      <c r="W15" s="81"/>
      <c r="X15" s="384"/>
      <c r="Y15" s="389"/>
      <c r="Z15" s="390"/>
      <c r="AA15" s="390">
        <v>2</v>
      </c>
      <c r="AB15" s="390">
        <v>15</v>
      </c>
      <c r="AC15" s="390">
        <v>1</v>
      </c>
      <c r="AD15" s="391"/>
      <c r="AE15" s="391">
        <v>2</v>
      </c>
      <c r="AF15" s="391"/>
      <c r="AG15" s="392">
        <f t="shared" si="2"/>
        <v>20</v>
      </c>
      <c r="AH15" s="384"/>
      <c r="AI15" s="389"/>
      <c r="AJ15" s="390"/>
      <c r="AK15" s="390">
        <v>3</v>
      </c>
      <c r="AL15" s="390">
        <v>10</v>
      </c>
      <c r="AM15" s="390">
        <v>2</v>
      </c>
      <c r="AN15" s="391"/>
      <c r="AO15" s="391"/>
      <c r="AP15" s="391"/>
      <c r="AQ15" s="392">
        <f t="shared" si="3"/>
        <v>15</v>
      </c>
      <c r="AR15" s="384"/>
      <c r="AS15" s="392">
        <v>10</v>
      </c>
      <c r="AT15" s="384"/>
      <c r="AU15" s="389"/>
      <c r="AV15" s="390"/>
      <c r="AW15" s="390"/>
      <c r="AX15" s="390">
        <v>1</v>
      </c>
      <c r="AY15" s="390"/>
      <c r="AZ15" s="391"/>
      <c r="BA15" s="391">
        <v>1</v>
      </c>
      <c r="BB15" s="391"/>
      <c r="BC15" s="392">
        <f t="shared" si="4"/>
        <v>2</v>
      </c>
      <c r="BD15" s="384"/>
      <c r="BE15" s="392"/>
      <c r="BF15" s="384"/>
      <c r="BG15" s="389"/>
      <c r="BH15" s="390"/>
      <c r="BI15" s="392">
        <f t="shared" si="5"/>
        <v>0</v>
      </c>
      <c r="BJ15" s="384"/>
      <c r="BK15" s="390"/>
      <c r="BL15" s="390"/>
      <c r="BM15" s="390"/>
      <c r="BN15" s="391"/>
      <c r="BO15" s="392">
        <f t="shared" si="6"/>
        <v>0</v>
      </c>
      <c r="BP15" s="384"/>
      <c r="BQ15" s="389"/>
      <c r="BR15" s="390"/>
      <c r="BS15" s="390"/>
      <c r="BT15" s="390"/>
      <c r="BU15" s="390"/>
      <c r="BV15" s="391"/>
      <c r="BW15" s="391"/>
      <c r="BX15" s="391"/>
      <c r="BY15" s="392">
        <f t="shared" si="7"/>
        <v>0</v>
      </c>
      <c r="BZ15" s="384"/>
      <c r="CA15" s="389"/>
      <c r="CB15" s="390"/>
      <c r="CC15" s="390">
        <v>1</v>
      </c>
      <c r="CD15" s="390">
        <v>15</v>
      </c>
      <c r="CE15" s="390"/>
      <c r="CF15" s="391"/>
      <c r="CG15" s="391">
        <v>1</v>
      </c>
      <c r="CH15" s="391"/>
      <c r="CI15" s="392">
        <f t="shared" si="8"/>
        <v>17</v>
      </c>
      <c r="CJ15" s="48"/>
      <c r="CK15" s="430">
        <v>10</v>
      </c>
      <c r="CL15" s="418">
        <v>2</v>
      </c>
      <c r="CM15" s="80">
        <v>2</v>
      </c>
      <c r="CN15" s="80">
        <v>2</v>
      </c>
      <c r="CO15" s="80">
        <v>1</v>
      </c>
      <c r="CP15" s="419">
        <f t="shared" si="9"/>
        <v>17</v>
      </c>
      <c r="CQ15" s="448"/>
      <c r="CR15" s="451">
        <v>10</v>
      </c>
    </row>
    <row r="16" spans="1:96" ht="12.75" customHeight="1">
      <c r="A16" s="113">
        <v>13</v>
      </c>
      <c r="B16" s="126">
        <v>13</v>
      </c>
      <c r="C16" s="72" t="s">
        <v>153</v>
      </c>
      <c r="D16" s="377">
        <f t="shared" si="0"/>
        <v>86.4</v>
      </c>
      <c r="E16" s="48"/>
      <c r="F16" s="442">
        <v>2</v>
      </c>
      <c r="G16" s="80"/>
      <c r="H16" s="443">
        <v>2</v>
      </c>
      <c r="I16" s="80"/>
      <c r="J16" s="443">
        <v>4</v>
      </c>
      <c r="K16" s="80"/>
      <c r="L16" s="443">
        <v>1</v>
      </c>
      <c r="M16" s="444">
        <v>1</v>
      </c>
      <c r="N16" s="88">
        <f t="shared" si="1"/>
        <v>10</v>
      </c>
      <c r="O16" s="48"/>
      <c r="P16" s="79">
        <v>2</v>
      </c>
      <c r="Q16" s="80"/>
      <c r="R16" s="80">
        <v>20</v>
      </c>
      <c r="S16" s="80"/>
      <c r="T16" s="80">
        <v>24</v>
      </c>
      <c r="U16" s="80"/>
      <c r="V16" s="80">
        <v>10</v>
      </c>
      <c r="W16" s="81">
        <v>20.4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2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3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7"/>
        <v>16</v>
      </c>
      <c r="BZ16" s="384"/>
      <c r="CA16" s="389"/>
      <c r="CB16" s="390"/>
      <c r="CC16" s="390">
        <v>2</v>
      </c>
      <c r="CD16" s="390"/>
      <c r="CE16" s="390"/>
      <c r="CF16" s="391"/>
      <c r="CG16" s="391"/>
      <c r="CH16" s="391"/>
      <c r="CI16" s="392">
        <f t="shared" si="8"/>
        <v>2</v>
      </c>
      <c r="CJ16" s="48"/>
      <c r="CK16" s="430">
        <v>10</v>
      </c>
      <c r="CL16" s="418">
        <v>2</v>
      </c>
      <c r="CM16" s="80">
        <v>2</v>
      </c>
      <c r="CN16" s="80">
        <v>9</v>
      </c>
      <c r="CO16" s="80">
        <v>2</v>
      </c>
      <c r="CP16" s="419">
        <f t="shared" si="9"/>
        <v>25</v>
      </c>
      <c r="CQ16" s="448"/>
      <c r="CR16" s="451">
        <v>3.4</v>
      </c>
    </row>
    <row r="17" spans="1:96" ht="12.75" customHeight="1">
      <c r="A17" s="113">
        <v>14</v>
      </c>
      <c r="B17" s="126">
        <v>15</v>
      </c>
      <c r="C17" s="72" t="s">
        <v>39</v>
      </c>
      <c r="D17" s="377">
        <f t="shared" si="0"/>
        <v>84</v>
      </c>
      <c r="E17" s="48"/>
      <c r="F17" s="442">
        <v>1</v>
      </c>
      <c r="G17" s="80"/>
      <c r="H17" s="443">
        <v>4</v>
      </c>
      <c r="I17" s="80"/>
      <c r="J17" s="443">
        <v>1</v>
      </c>
      <c r="K17" s="443">
        <v>1</v>
      </c>
      <c r="L17" s="443">
        <v>2</v>
      </c>
      <c r="M17" s="81"/>
      <c r="N17" s="88">
        <f t="shared" si="1"/>
        <v>9</v>
      </c>
      <c r="O17" s="48"/>
      <c r="P17" s="79">
        <v>1</v>
      </c>
      <c r="Q17" s="80"/>
      <c r="R17" s="80">
        <v>27</v>
      </c>
      <c r="S17" s="80"/>
      <c r="T17" s="80">
        <v>1</v>
      </c>
      <c r="U17" s="80">
        <v>33</v>
      </c>
      <c r="V17" s="80">
        <v>2</v>
      </c>
      <c r="W17" s="81"/>
      <c r="X17" s="384"/>
      <c r="Y17" s="389"/>
      <c r="Z17" s="390"/>
      <c r="AA17" s="390"/>
      <c r="AB17" s="390"/>
      <c r="AC17" s="390"/>
      <c r="AD17" s="391">
        <v>1</v>
      </c>
      <c r="AE17" s="391"/>
      <c r="AF17" s="391"/>
      <c r="AG17" s="392">
        <f t="shared" si="2"/>
        <v>1</v>
      </c>
      <c r="AH17" s="384"/>
      <c r="AI17" s="389"/>
      <c r="AJ17" s="390"/>
      <c r="AK17" s="390">
        <v>4</v>
      </c>
      <c r="AL17" s="390"/>
      <c r="AM17" s="390"/>
      <c r="AN17" s="391">
        <v>20</v>
      </c>
      <c r="AO17" s="391">
        <v>1</v>
      </c>
      <c r="AP17" s="391"/>
      <c r="AQ17" s="392">
        <f t="shared" si="3"/>
        <v>25</v>
      </c>
      <c r="AR17" s="384"/>
      <c r="AS17" s="392">
        <v>30</v>
      </c>
      <c r="AT17" s="384"/>
      <c r="AU17" s="389"/>
      <c r="AV17" s="390"/>
      <c r="AW17" s="390">
        <v>2</v>
      </c>
      <c r="AX17" s="390"/>
      <c r="AY17" s="390"/>
      <c r="AZ17" s="391">
        <v>1</v>
      </c>
      <c r="BA17" s="391"/>
      <c r="BB17" s="391"/>
      <c r="BC17" s="392">
        <f t="shared" si="4"/>
        <v>3</v>
      </c>
      <c r="BD17" s="384"/>
      <c r="BE17" s="392"/>
      <c r="BF17" s="384"/>
      <c r="BG17" s="389"/>
      <c r="BH17" s="390"/>
      <c r="BI17" s="392">
        <f t="shared" si="5"/>
        <v>0</v>
      </c>
      <c r="BJ17" s="384"/>
      <c r="BK17" s="390"/>
      <c r="BL17" s="390"/>
      <c r="BM17" s="390"/>
      <c r="BN17" s="391"/>
      <c r="BO17" s="392">
        <f t="shared" si="6"/>
        <v>0</v>
      </c>
      <c r="BP17" s="384"/>
      <c r="BQ17" s="389"/>
      <c r="BR17" s="390"/>
      <c r="BS17" s="390">
        <v>6</v>
      </c>
      <c r="BT17" s="390"/>
      <c r="BU17" s="390"/>
      <c r="BV17" s="391"/>
      <c r="BW17" s="391"/>
      <c r="BX17" s="391"/>
      <c r="BY17" s="392">
        <f t="shared" si="7"/>
        <v>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 t="shared" si="8"/>
        <v>2</v>
      </c>
      <c r="CJ17" s="48"/>
      <c r="CK17" s="418">
        <v>10</v>
      </c>
      <c r="CL17" s="418">
        <v>2</v>
      </c>
      <c r="CM17" s="80">
        <v>2</v>
      </c>
      <c r="CN17" s="80">
        <v>2</v>
      </c>
      <c r="CO17" s="80">
        <v>1</v>
      </c>
      <c r="CP17" s="419">
        <f t="shared" si="9"/>
        <v>17</v>
      </c>
      <c r="CQ17" s="448"/>
      <c r="CR17" s="451"/>
    </row>
    <row r="18" spans="1:96" ht="12.75" customHeight="1">
      <c r="A18" s="113">
        <v>15</v>
      </c>
      <c r="B18" s="126">
        <v>7</v>
      </c>
      <c r="C18" s="73" t="s">
        <v>755</v>
      </c>
      <c r="D18" s="377">
        <f t="shared" si="0"/>
        <v>69</v>
      </c>
      <c r="E18" s="48"/>
      <c r="F18" s="442">
        <v>1</v>
      </c>
      <c r="G18" s="80"/>
      <c r="H18" s="443">
        <v>1</v>
      </c>
      <c r="I18" s="80"/>
      <c r="J18" s="443">
        <v>2</v>
      </c>
      <c r="K18" s="80"/>
      <c r="L18" s="443">
        <v>3</v>
      </c>
      <c r="M18" s="444">
        <v>2</v>
      </c>
      <c r="N18" s="88">
        <f t="shared" si="1"/>
        <v>9</v>
      </c>
      <c r="O18" s="48"/>
      <c r="P18" s="79">
        <v>1</v>
      </c>
      <c r="Q18" s="80"/>
      <c r="R18" s="80">
        <v>1</v>
      </c>
      <c r="S18" s="80"/>
      <c r="T18" s="80">
        <v>2</v>
      </c>
      <c r="U18" s="80"/>
      <c r="V18" s="80">
        <v>3</v>
      </c>
      <c r="W18" s="81">
        <v>2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3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4"/>
        <v>0</v>
      </c>
      <c r="BD18" s="384"/>
      <c r="BE18" s="392"/>
      <c r="BF18" s="384"/>
      <c r="BG18" s="389">
        <v>50</v>
      </c>
      <c r="BH18" s="390"/>
      <c r="BI18" s="392">
        <f t="shared" si="5"/>
        <v>50</v>
      </c>
      <c r="BJ18" s="384"/>
      <c r="BK18" s="390"/>
      <c r="BL18" s="390"/>
      <c r="BM18" s="390"/>
      <c r="BN18" s="391"/>
      <c r="BO18" s="392">
        <f t="shared" si="6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7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8"/>
        <v>1</v>
      </c>
      <c r="CJ18" s="48"/>
      <c r="CK18" s="430">
        <v>10</v>
      </c>
      <c r="CL18" s="418">
        <v>1</v>
      </c>
      <c r="CM18" s="80">
        <v>2</v>
      </c>
      <c r="CN18" s="80">
        <v>2</v>
      </c>
      <c r="CO18" s="80">
        <v>2</v>
      </c>
      <c r="CP18" s="419">
        <f t="shared" si="9"/>
        <v>17</v>
      </c>
      <c r="CQ18" s="448"/>
      <c r="CR18" s="451"/>
    </row>
    <row r="19" spans="1:96" ht="12.75" customHeight="1">
      <c r="A19" s="113">
        <v>16</v>
      </c>
      <c r="B19" s="126">
        <v>10</v>
      </c>
      <c r="C19" s="73" t="s">
        <v>594</v>
      </c>
      <c r="D19" s="377">
        <f t="shared" si="0"/>
        <v>49</v>
      </c>
      <c r="E19" s="48"/>
      <c r="F19" s="442">
        <v>1</v>
      </c>
      <c r="G19" s="80"/>
      <c r="H19" s="443">
        <v>2</v>
      </c>
      <c r="I19" s="80"/>
      <c r="J19" s="443">
        <v>3</v>
      </c>
      <c r="K19" s="80"/>
      <c r="L19" s="443">
        <v>1</v>
      </c>
      <c r="M19" s="444">
        <v>1</v>
      </c>
      <c r="N19" s="88">
        <f t="shared" si="1"/>
        <v>8</v>
      </c>
      <c r="O19" s="48"/>
      <c r="P19" s="79">
        <v>1</v>
      </c>
      <c r="Q19" s="80"/>
      <c r="R19" s="80">
        <v>33</v>
      </c>
      <c r="S19" s="80"/>
      <c r="T19" s="80">
        <v>3</v>
      </c>
      <c r="U19" s="80"/>
      <c r="V19" s="80">
        <v>1</v>
      </c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7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8"/>
        <v>0</v>
      </c>
      <c r="CJ19" s="48"/>
      <c r="CK19" s="418">
        <v>10</v>
      </c>
      <c r="CL19" s="418">
        <v>2</v>
      </c>
      <c r="CM19" s="80">
        <v>2</v>
      </c>
      <c r="CN19" s="80">
        <v>2</v>
      </c>
      <c r="CO19" s="80">
        <v>2</v>
      </c>
      <c r="CP19" s="419">
        <f t="shared" si="9"/>
        <v>18</v>
      </c>
      <c r="CQ19" s="448"/>
      <c r="CR19" s="451"/>
    </row>
    <row r="20" spans="1:96" ht="12.75" customHeight="1">
      <c r="A20" s="113">
        <v>17</v>
      </c>
      <c r="B20" s="126">
        <v>24</v>
      </c>
      <c r="C20" s="293" t="s">
        <v>237</v>
      </c>
      <c r="D20" s="377">
        <f t="shared" si="0"/>
        <v>32.8</v>
      </c>
      <c r="E20" s="48"/>
      <c r="F20" s="79"/>
      <c r="G20" s="80"/>
      <c r="H20" s="80"/>
      <c r="I20" s="443">
        <v>1</v>
      </c>
      <c r="J20" s="443">
        <v>2</v>
      </c>
      <c r="K20" s="80"/>
      <c r="L20" s="443">
        <v>4</v>
      </c>
      <c r="M20" s="81"/>
      <c r="N20" s="88">
        <f t="shared" si="1"/>
        <v>7</v>
      </c>
      <c r="O20" s="48"/>
      <c r="P20" s="79"/>
      <c r="Q20" s="80"/>
      <c r="R20" s="80"/>
      <c r="S20" s="80"/>
      <c r="T20" s="80">
        <v>2</v>
      </c>
      <c r="U20" s="80"/>
      <c r="V20" s="80">
        <v>20.8</v>
      </c>
      <c r="W20" s="81"/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3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4"/>
        <v>0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  <c r="BP20" s="384"/>
      <c r="BQ20" s="389"/>
      <c r="BR20" s="390"/>
      <c r="BS20" s="390"/>
      <c r="BT20" s="390"/>
      <c r="BU20" s="390"/>
      <c r="BV20" s="391"/>
      <c r="BW20" s="391">
        <v>11</v>
      </c>
      <c r="BX20" s="391"/>
      <c r="BY20" s="392">
        <f t="shared" si="7"/>
        <v>11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 t="shared" si="8"/>
        <v>0</v>
      </c>
      <c r="CJ20" s="48"/>
      <c r="CK20" s="418">
        <v>10</v>
      </c>
      <c r="CL20" s="418"/>
      <c r="CM20" s="80">
        <v>2</v>
      </c>
      <c r="CN20" s="80">
        <v>2</v>
      </c>
      <c r="CO20" s="80">
        <v>1</v>
      </c>
      <c r="CP20" s="419">
        <f t="shared" si="9"/>
        <v>15</v>
      </c>
      <c r="CQ20" s="448"/>
      <c r="CR20" s="451">
        <v>6.8</v>
      </c>
    </row>
    <row r="21" spans="1:96" ht="12.75" customHeight="1">
      <c r="A21" s="113">
        <v>18</v>
      </c>
      <c r="B21" s="126">
        <v>24</v>
      </c>
      <c r="C21" s="73" t="s">
        <v>20</v>
      </c>
      <c r="D21" s="437">
        <f t="shared" si="0"/>
        <v>32</v>
      </c>
      <c r="E21" s="48"/>
      <c r="F21" s="442">
        <v>1</v>
      </c>
      <c r="G21" s="80"/>
      <c r="H21" s="443">
        <v>4</v>
      </c>
      <c r="I21" s="443">
        <v>1</v>
      </c>
      <c r="J21" s="443">
        <v>2</v>
      </c>
      <c r="K21" s="80"/>
      <c r="L21" s="443">
        <v>1</v>
      </c>
      <c r="M21" s="81"/>
      <c r="N21" s="88">
        <f t="shared" si="1"/>
        <v>9</v>
      </c>
      <c r="O21" s="48"/>
      <c r="P21" s="79">
        <v>1</v>
      </c>
      <c r="Q21" s="80"/>
      <c r="R21" s="80">
        <v>9</v>
      </c>
      <c r="S21" s="80">
        <v>1</v>
      </c>
      <c r="T21" s="80">
        <v>10</v>
      </c>
      <c r="U21" s="80"/>
      <c r="V21" s="80">
        <v>1</v>
      </c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2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3"/>
        <v>3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  <c r="BP21" s="384"/>
      <c r="BQ21" s="389"/>
      <c r="BR21" s="390"/>
      <c r="BS21" s="390">
        <v>1</v>
      </c>
      <c r="BT21" s="390"/>
      <c r="BU21" s="390"/>
      <c r="BV21" s="391"/>
      <c r="BW21" s="391"/>
      <c r="BX21" s="391"/>
      <c r="BY21" s="392">
        <f t="shared" si="7"/>
        <v>1</v>
      </c>
      <c r="BZ21" s="384"/>
      <c r="CA21" s="389"/>
      <c r="CB21" s="390"/>
      <c r="CC21" s="390">
        <v>1</v>
      </c>
      <c r="CD21" s="390"/>
      <c r="CE21" s="390">
        <v>1</v>
      </c>
      <c r="CF21" s="391"/>
      <c r="CG21" s="391"/>
      <c r="CH21" s="391"/>
      <c r="CI21" s="392">
        <f t="shared" si="8"/>
        <v>2</v>
      </c>
      <c r="CJ21" s="48"/>
      <c r="CK21" s="418">
        <v>10</v>
      </c>
      <c r="CL21" s="418">
        <v>2</v>
      </c>
      <c r="CM21" s="80">
        <v>2</v>
      </c>
      <c r="CN21" s="80">
        <v>2</v>
      </c>
      <c r="CO21" s="80">
        <v>1</v>
      </c>
      <c r="CP21" s="419">
        <f t="shared" si="9"/>
        <v>17</v>
      </c>
      <c r="CQ21" s="448"/>
      <c r="CR21" s="451">
        <v>6</v>
      </c>
    </row>
    <row r="22" spans="1:96" ht="12.75" customHeight="1">
      <c r="A22" s="113">
        <v>19</v>
      </c>
      <c r="B22" s="126">
        <v>22</v>
      </c>
      <c r="C22" s="72" t="s">
        <v>19</v>
      </c>
      <c r="D22" s="377">
        <f t="shared" si="0"/>
        <v>27</v>
      </c>
      <c r="E22" s="48"/>
      <c r="F22" s="442">
        <v>1</v>
      </c>
      <c r="G22" s="443">
        <v>1</v>
      </c>
      <c r="H22" s="443">
        <v>2</v>
      </c>
      <c r="I22" s="80"/>
      <c r="J22" s="443">
        <v>2</v>
      </c>
      <c r="K22" s="80"/>
      <c r="L22" s="443">
        <v>1</v>
      </c>
      <c r="M22" s="444">
        <v>1</v>
      </c>
      <c r="N22" s="88">
        <f t="shared" si="1"/>
        <v>8</v>
      </c>
      <c r="O22" s="48"/>
      <c r="P22" s="79">
        <v>1</v>
      </c>
      <c r="Q22" s="80">
        <v>8</v>
      </c>
      <c r="R22" s="80">
        <v>4</v>
      </c>
      <c r="S22" s="80"/>
      <c r="T22" s="80">
        <v>2</v>
      </c>
      <c r="U22" s="80"/>
      <c r="V22" s="80">
        <v>1</v>
      </c>
      <c r="W22" s="81">
        <v>1</v>
      </c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2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3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7"/>
        <v>0</v>
      </c>
      <c r="BZ22" s="384"/>
      <c r="CA22" s="389"/>
      <c r="CB22" s="390"/>
      <c r="CC22" s="390">
        <v>1</v>
      </c>
      <c r="CD22" s="390"/>
      <c r="CE22" s="390"/>
      <c r="CF22" s="391"/>
      <c r="CG22" s="391"/>
      <c r="CH22" s="391"/>
      <c r="CI22" s="392">
        <f t="shared" si="8"/>
        <v>1</v>
      </c>
      <c r="CJ22" s="48"/>
      <c r="CK22" s="418">
        <v>10</v>
      </c>
      <c r="CL22" s="418">
        <v>1</v>
      </c>
      <c r="CM22" s="80">
        <v>2</v>
      </c>
      <c r="CN22" s="80">
        <v>2</v>
      </c>
      <c r="CO22" s="80">
        <v>2</v>
      </c>
      <c r="CP22" s="419">
        <f t="shared" si="9"/>
        <v>17</v>
      </c>
      <c r="CQ22" s="448"/>
      <c r="CR22" s="451"/>
    </row>
    <row r="23" spans="1:96" ht="12.75" customHeight="1">
      <c r="A23" s="113">
        <v>20</v>
      </c>
      <c r="B23" s="126">
        <v>16</v>
      </c>
      <c r="C23" s="73" t="s">
        <v>27</v>
      </c>
      <c r="D23" s="437">
        <f t="shared" si="0"/>
        <v>25</v>
      </c>
      <c r="E23" s="48"/>
      <c r="F23" s="79"/>
      <c r="G23" s="80"/>
      <c r="H23" s="443">
        <v>1</v>
      </c>
      <c r="I23" s="80"/>
      <c r="J23" s="80"/>
      <c r="K23" s="80"/>
      <c r="L23" s="443">
        <v>3</v>
      </c>
      <c r="M23" s="444">
        <v>1</v>
      </c>
      <c r="N23" s="88">
        <f t="shared" si="1"/>
        <v>5</v>
      </c>
      <c r="O23" s="48"/>
      <c r="P23" s="79"/>
      <c r="Q23" s="80"/>
      <c r="R23" s="80">
        <v>12</v>
      </c>
      <c r="S23" s="80"/>
      <c r="T23" s="80"/>
      <c r="U23" s="80"/>
      <c r="V23" s="80">
        <v>8</v>
      </c>
      <c r="W23" s="81">
        <v>5</v>
      </c>
      <c r="X23" s="384"/>
      <c r="Y23" s="389"/>
      <c r="Z23" s="390"/>
      <c r="AA23" s="390"/>
      <c r="AB23" s="390"/>
      <c r="AC23" s="390"/>
      <c r="AD23" s="391"/>
      <c r="AE23" s="391"/>
      <c r="AF23" s="391"/>
      <c r="AG23" s="392">
        <f t="shared" si="2"/>
        <v>0</v>
      </c>
      <c r="AH23" s="384"/>
      <c r="AI23" s="389"/>
      <c r="AJ23" s="390"/>
      <c r="AK23" s="390">
        <v>1</v>
      </c>
      <c r="AL23" s="390"/>
      <c r="AM23" s="390"/>
      <c r="AN23" s="391"/>
      <c r="AO23" s="391"/>
      <c r="AP23" s="391">
        <v>1</v>
      </c>
      <c r="AQ23" s="392">
        <f t="shared" si="3"/>
        <v>2</v>
      </c>
      <c r="AR23" s="384"/>
      <c r="AS23" s="392">
        <v>10</v>
      </c>
      <c r="AT23" s="384"/>
      <c r="AU23" s="389"/>
      <c r="AV23" s="390"/>
      <c r="AW23" s="390">
        <v>1</v>
      </c>
      <c r="AX23" s="390"/>
      <c r="AY23" s="390"/>
      <c r="AZ23" s="391"/>
      <c r="BA23" s="391"/>
      <c r="BB23" s="391"/>
      <c r="BC23" s="392">
        <f t="shared" si="4"/>
        <v>1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 t="shared" si="7"/>
        <v>0</v>
      </c>
      <c r="BZ23" s="384"/>
      <c r="CA23" s="389"/>
      <c r="CB23" s="390"/>
      <c r="CC23" s="390"/>
      <c r="CD23" s="390"/>
      <c r="CE23" s="390"/>
      <c r="CF23" s="391"/>
      <c r="CG23" s="391"/>
      <c r="CH23" s="391"/>
      <c r="CI23" s="392">
        <f t="shared" si="8"/>
        <v>0</v>
      </c>
      <c r="CJ23" s="48"/>
      <c r="CK23" s="418"/>
      <c r="CL23" s="418"/>
      <c r="CM23" s="80"/>
      <c r="CN23" s="80"/>
      <c r="CO23" s="80"/>
      <c r="CP23" s="419">
        <f t="shared" si="9"/>
        <v>0</v>
      </c>
      <c r="CQ23" s="448"/>
      <c r="CR23" s="451">
        <v>12</v>
      </c>
    </row>
    <row r="24" spans="1:96" ht="12.75" customHeight="1">
      <c r="A24" s="113">
        <v>21</v>
      </c>
      <c r="B24" s="126">
        <v>14</v>
      </c>
      <c r="C24" s="72" t="s">
        <v>57</v>
      </c>
      <c r="D24" s="377">
        <f t="shared" si="0"/>
        <v>22</v>
      </c>
      <c r="E24" s="48"/>
      <c r="F24" s="79"/>
      <c r="G24" s="80"/>
      <c r="H24" s="443">
        <v>2</v>
      </c>
      <c r="I24" s="443">
        <v>1</v>
      </c>
      <c r="J24" s="443">
        <v>3</v>
      </c>
      <c r="K24" s="443">
        <v>1</v>
      </c>
      <c r="L24" s="80"/>
      <c r="M24" s="81"/>
      <c r="N24" s="88">
        <f t="shared" si="1"/>
        <v>7</v>
      </c>
      <c r="O24" s="48"/>
      <c r="P24" s="79"/>
      <c r="Q24" s="80"/>
      <c r="R24" s="80">
        <v>2</v>
      </c>
      <c r="S24" s="80">
        <v>1</v>
      </c>
      <c r="T24" s="80">
        <v>1</v>
      </c>
      <c r="U24" s="80">
        <v>8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3"/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7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8"/>
        <v>0</v>
      </c>
      <c r="CJ24" s="48"/>
      <c r="CK24" s="430">
        <v>10</v>
      </c>
      <c r="CL24" s="418">
        <v>1</v>
      </c>
      <c r="CM24" s="80">
        <v>2</v>
      </c>
      <c r="CN24" s="80">
        <v>2</v>
      </c>
      <c r="CO24" s="80"/>
      <c r="CP24" s="419">
        <f t="shared" si="9"/>
        <v>15</v>
      </c>
      <c r="CQ24" s="448"/>
      <c r="CR24" s="451">
        <v>6</v>
      </c>
    </row>
    <row r="25" spans="1:96" ht="12.75" customHeight="1">
      <c r="A25" s="113">
        <v>22</v>
      </c>
      <c r="B25" s="126">
        <v>19</v>
      </c>
      <c r="C25" s="73" t="s">
        <v>729</v>
      </c>
      <c r="D25" s="377">
        <f t="shared" si="0"/>
        <v>8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 t="shared" si="1"/>
        <v>2</v>
      </c>
      <c r="O25" s="48"/>
      <c r="P25" s="79"/>
      <c r="Q25" s="80"/>
      <c r="R25" s="80">
        <v>2</v>
      </c>
      <c r="S25" s="80"/>
      <c r="T25" s="80"/>
      <c r="U25" s="80"/>
      <c r="V25" s="80">
        <v>6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 t="shared" si="2"/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 t="shared" si="3"/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7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8"/>
        <v>0</v>
      </c>
      <c r="CJ25" s="48"/>
      <c r="CK25" s="418"/>
      <c r="CL25" s="418"/>
      <c r="CM25" s="80"/>
      <c r="CN25" s="80"/>
      <c r="CO25" s="80"/>
      <c r="CP25" s="419">
        <f t="shared" si="9"/>
        <v>0</v>
      </c>
      <c r="CQ25" s="448"/>
      <c r="CR25" s="451">
        <v>4</v>
      </c>
    </row>
    <row r="26" spans="1:96" ht="12.75" customHeight="1">
      <c r="A26" s="113">
        <v>23</v>
      </c>
      <c r="B26" s="127">
        <v>26</v>
      </c>
      <c r="C26" s="73" t="s">
        <v>386</v>
      </c>
      <c r="D26" s="377">
        <f t="shared" si="0"/>
        <v>4.4</v>
      </c>
      <c r="E26" s="48"/>
      <c r="F26" s="79"/>
      <c r="G26" s="80"/>
      <c r="H26" s="80"/>
      <c r="I26" s="443">
        <v>1</v>
      </c>
      <c r="J26" s="443">
        <v>1</v>
      </c>
      <c r="K26" s="80"/>
      <c r="L26" s="80"/>
      <c r="M26" s="81"/>
      <c r="N26" s="88">
        <f t="shared" si="1"/>
        <v>2</v>
      </c>
      <c r="O26" s="48"/>
      <c r="P26" s="79"/>
      <c r="Q26" s="80"/>
      <c r="R26" s="80"/>
      <c r="S26" s="80">
        <v>1</v>
      </c>
      <c r="T26" s="80">
        <v>3.4</v>
      </c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7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8"/>
        <v>0</v>
      </c>
      <c r="CJ26" s="48"/>
      <c r="CK26" s="418"/>
      <c r="CL26" s="420"/>
      <c r="CM26" s="82"/>
      <c r="CN26" s="80"/>
      <c r="CO26" s="82"/>
      <c r="CP26" s="419">
        <f t="shared" si="9"/>
        <v>0</v>
      </c>
      <c r="CQ26" s="448"/>
      <c r="CR26" s="451">
        <v>3.4</v>
      </c>
    </row>
    <row r="27" spans="1:96" ht="12.75" customHeight="1">
      <c r="A27" s="113">
        <v>24</v>
      </c>
      <c r="B27" s="126">
        <v>21</v>
      </c>
      <c r="C27" s="73" t="s">
        <v>387</v>
      </c>
      <c r="D27" s="377">
        <f t="shared" si="0"/>
        <v>2</v>
      </c>
      <c r="E27" s="48"/>
      <c r="F27" s="442">
        <v>1</v>
      </c>
      <c r="G27" s="80"/>
      <c r="H27" s="80"/>
      <c r="I27" s="80"/>
      <c r="J27" s="80"/>
      <c r="K27" s="80"/>
      <c r="L27" s="443">
        <v>1</v>
      </c>
      <c r="M27" s="81"/>
      <c r="N27" s="88">
        <f t="shared" si="1"/>
        <v>2</v>
      </c>
      <c r="O27" s="48"/>
      <c r="P27" s="79"/>
      <c r="Q27" s="80"/>
      <c r="R27" s="80"/>
      <c r="S27" s="80"/>
      <c r="T27" s="80">
        <v>2</v>
      </c>
      <c r="U27" s="80"/>
      <c r="V27" s="80"/>
      <c r="W27" s="81"/>
      <c r="X27" s="384"/>
      <c r="Y27" s="389"/>
      <c r="Z27" s="390"/>
      <c r="AA27" s="390"/>
      <c r="AB27" s="390"/>
      <c r="AC27" s="390">
        <v>1</v>
      </c>
      <c r="AD27" s="391"/>
      <c r="AE27" s="391"/>
      <c r="AF27" s="391"/>
      <c r="AG27" s="392">
        <f t="shared" si="2"/>
        <v>1</v>
      </c>
      <c r="AH27" s="384"/>
      <c r="AI27" s="389"/>
      <c r="AJ27" s="390"/>
      <c r="AK27" s="390"/>
      <c r="AL27" s="390"/>
      <c r="AM27" s="390">
        <v>1</v>
      </c>
      <c r="AN27" s="391"/>
      <c r="AO27" s="391"/>
      <c r="AP27" s="391"/>
      <c r="AQ27" s="392">
        <f t="shared" si="3"/>
        <v>1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  <c r="BP27" s="384"/>
      <c r="BQ27" s="389"/>
      <c r="BR27" s="390"/>
      <c r="BS27" s="390"/>
      <c r="BT27" s="390"/>
      <c r="BU27" s="390"/>
      <c r="BV27" s="391"/>
      <c r="BW27" s="391"/>
      <c r="BX27" s="391"/>
      <c r="BY27" s="392">
        <f t="shared" si="7"/>
        <v>0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8"/>
        <v>0</v>
      </c>
      <c r="CJ27" s="48"/>
      <c r="CK27" s="418"/>
      <c r="CL27" s="420"/>
      <c r="CM27" s="82"/>
      <c r="CN27" s="80"/>
      <c r="CO27" s="82"/>
      <c r="CP27" s="419">
        <f t="shared" si="9"/>
        <v>0</v>
      </c>
      <c r="CQ27" s="448"/>
      <c r="CR27" s="451"/>
    </row>
    <row r="28" spans="1:96" ht="12.75" customHeight="1">
      <c r="A28" s="113">
        <v>25</v>
      </c>
      <c r="B28" s="127">
        <v>26</v>
      </c>
      <c r="C28" s="293" t="s">
        <v>49</v>
      </c>
      <c r="D28" s="377">
        <f t="shared" si="0"/>
        <v>1</v>
      </c>
      <c r="E28" s="48"/>
      <c r="F28" s="79"/>
      <c r="G28" s="80"/>
      <c r="H28" s="443">
        <v>1</v>
      </c>
      <c r="I28" s="80"/>
      <c r="J28" s="443">
        <v>1</v>
      </c>
      <c r="K28" s="80"/>
      <c r="L28" s="443">
        <v>1</v>
      </c>
      <c r="M28" s="81"/>
      <c r="N28" s="88">
        <f t="shared" si="1"/>
        <v>3</v>
      </c>
      <c r="O28" s="48"/>
      <c r="P28" s="79"/>
      <c r="Q28" s="80"/>
      <c r="R28" s="80">
        <v>1</v>
      </c>
      <c r="S28" s="80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  <c r="BP28" s="384"/>
      <c r="BQ28" s="389"/>
      <c r="BR28" s="390"/>
      <c r="BS28" s="390">
        <v>1</v>
      </c>
      <c r="BT28" s="390"/>
      <c r="BU28" s="390"/>
      <c r="BV28" s="391"/>
      <c r="BW28" s="391"/>
      <c r="BX28" s="391"/>
      <c r="BY28" s="392">
        <f t="shared" si="7"/>
        <v>1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8"/>
        <v>0</v>
      </c>
      <c r="CJ28" s="48"/>
      <c r="CK28" s="418"/>
      <c r="CL28" s="418"/>
      <c r="CM28" s="80"/>
      <c r="CN28" s="80"/>
      <c r="CO28" s="80"/>
      <c r="CP28" s="419">
        <f t="shared" si="9"/>
        <v>0</v>
      </c>
      <c r="CQ28" s="448"/>
      <c r="CR28" s="451"/>
    </row>
    <row r="29" spans="1:96" ht="12.75" customHeight="1">
      <c r="A29" s="114" t="s">
        <v>52</v>
      </c>
      <c r="B29" s="127" t="s">
        <v>52</v>
      </c>
      <c r="C29" s="408" t="s">
        <v>22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7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8"/>
        <v>0</v>
      </c>
      <c r="CJ29" s="48"/>
      <c r="CK29" s="418"/>
      <c r="CL29" s="418"/>
      <c r="CM29" s="80"/>
      <c r="CN29" s="80"/>
      <c r="CO29" s="80"/>
      <c r="CP29" s="419">
        <f t="shared" si="9"/>
        <v>0</v>
      </c>
      <c r="CQ29" s="448"/>
      <c r="CR29" s="451"/>
    </row>
    <row r="30" spans="1:96" ht="12.75" customHeight="1">
      <c r="A30" s="114" t="s">
        <v>52</v>
      </c>
      <c r="B30" s="127" t="s">
        <v>52</v>
      </c>
      <c r="C30" s="408" t="s">
        <v>105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 t="shared" si="1"/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7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8"/>
        <v>0</v>
      </c>
      <c r="CJ30" s="48"/>
      <c r="CK30" s="418"/>
      <c r="CL30" s="418"/>
      <c r="CM30" s="80"/>
      <c r="CN30" s="80"/>
      <c r="CO30" s="80"/>
      <c r="CP30" s="419">
        <f t="shared" si="9"/>
        <v>0</v>
      </c>
      <c r="CQ30" s="448"/>
      <c r="CR30" s="451"/>
    </row>
    <row r="31" spans="1:96" ht="12.75" customHeight="1">
      <c r="A31" s="114" t="s">
        <v>52</v>
      </c>
      <c r="B31" s="127" t="s">
        <v>52</v>
      </c>
      <c r="C31" s="293" t="s">
        <v>24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7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8"/>
        <v>0</v>
      </c>
      <c r="CJ31" s="48"/>
      <c r="CK31" s="418"/>
      <c r="CL31" s="418"/>
      <c r="CM31" s="80"/>
      <c r="CN31" s="80"/>
      <c r="CO31" s="80"/>
      <c r="CP31" s="419">
        <f t="shared" si="9"/>
        <v>0</v>
      </c>
      <c r="CQ31" s="448"/>
      <c r="CR31" s="451"/>
    </row>
    <row r="32" spans="1:96" ht="12.75" customHeight="1">
      <c r="A32" s="114" t="s">
        <v>52</v>
      </c>
      <c r="B32" s="127" t="s">
        <v>52</v>
      </c>
      <c r="C32" s="293" t="s">
        <v>152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7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8"/>
        <v>0</v>
      </c>
      <c r="CJ32" s="48"/>
      <c r="CK32" s="418"/>
      <c r="CL32" s="421"/>
      <c r="CM32" s="422"/>
      <c r="CN32" s="80"/>
      <c r="CO32" s="80"/>
      <c r="CP32" s="419">
        <f t="shared" si="9"/>
        <v>0</v>
      </c>
      <c r="CQ32" s="448"/>
      <c r="CR32" s="451"/>
    </row>
    <row r="33" spans="1:96" ht="12.75" customHeight="1">
      <c r="A33" s="114" t="s">
        <v>52</v>
      </c>
      <c r="B33" s="127" t="s">
        <v>52</v>
      </c>
      <c r="C33" s="293" t="s">
        <v>56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7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8"/>
        <v>0</v>
      </c>
      <c r="CJ33" s="48"/>
      <c r="CK33" s="418"/>
      <c r="CL33" s="421"/>
      <c r="CM33" s="422"/>
      <c r="CN33" s="80"/>
      <c r="CO33" s="80"/>
      <c r="CP33" s="419">
        <f t="shared" si="9"/>
        <v>0</v>
      </c>
      <c r="CQ33" s="448"/>
      <c r="CR33" s="451"/>
    </row>
    <row r="34" spans="1:96" ht="12.75" customHeight="1">
      <c r="A34" s="114" t="s">
        <v>52</v>
      </c>
      <c r="B34" s="127">
        <v>18</v>
      </c>
      <c r="C34" s="293" t="s">
        <v>154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7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8"/>
        <v>0</v>
      </c>
      <c r="CJ34" s="48"/>
      <c r="CK34" s="79"/>
      <c r="CL34" s="418"/>
      <c r="CM34" s="80"/>
      <c r="CN34" s="80"/>
      <c r="CO34" s="80"/>
      <c r="CP34" s="419">
        <f t="shared" si="9"/>
        <v>0</v>
      </c>
      <c r="CQ34" s="448"/>
      <c r="CR34" s="451"/>
    </row>
    <row r="35" spans="1:96" ht="12.75" customHeight="1">
      <c r="A35" s="114" t="s">
        <v>52</v>
      </c>
      <c r="B35" s="127">
        <v>23</v>
      </c>
      <c r="C35" s="293" t="s">
        <v>51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7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8"/>
        <v>0</v>
      </c>
      <c r="CJ35" s="48"/>
      <c r="CK35" s="79"/>
      <c r="CL35" s="418"/>
      <c r="CM35" s="80"/>
      <c r="CN35" s="80"/>
      <c r="CO35" s="80"/>
      <c r="CP35" s="419">
        <f t="shared" si="9"/>
        <v>0</v>
      </c>
      <c r="CQ35" s="448"/>
      <c r="CR35" s="451"/>
    </row>
    <row r="36" spans="1:96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7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8"/>
        <v>0</v>
      </c>
      <c r="CJ36" s="48"/>
      <c r="CK36" s="79"/>
      <c r="CL36" s="418"/>
      <c r="CM36" s="80"/>
      <c r="CN36" s="80"/>
      <c r="CO36" s="80"/>
      <c r="CP36" s="419">
        <f t="shared" si="9"/>
        <v>0</v>
      </c>
      <c r="CQ36" s="448"/>
      <c r="CR36" s="451"/>
    </row>
    <row r="37" spans="1:96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7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8"/>
        <v>0</v>
      </c>
      <c r="CJ37" s="48"/>
      <c r="CK37" s="83"/>
      <c r="CL37" s="423"/>
      <c r="CM37" s="85"/>
      <c r="CN37" s="84"/>
      <c r="CO37" s="85"/>
      <c r="CP37" s="424">
        <f t="shared" si="9"/>
        <v>0</v>
      </c>
      <c r="CQ37" s="448"/>
      <c r="CR37" s="452"/>
    </row>
    <row r="38" spans="1:94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235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</row>
    <row r="39" spans="2:93" ht="12.75">
      <c r="B39" s="117"/>
      <c r="C39" s="77"/>
      <c r="D39" s="133"/>
      <c r="F39" s="55">
        <f>SUM(F4:F37)</f>
        <v>22</v>
      </c>
      <c r="G39" s="55">
        <f aca="true" t="shared" si="10" ref="G39:M39">SUM(G4:G37)</f>
        <v>8</v>
      </c>
      <c r="H39" s="55">
        <f t="shared" si="10"/>
        <v>54</v>
      </c>
      <c r="I39" s="54">
        <f t="shared" si="10"/>
        <v>12</v>
      </c>
      <c r="J39" s="55">
        <f t="shared" si="10"/>
        <v>59</v>
      </c>
      <c r="K39" s="55">
        <f t="shared" si="10"/>
        <v>10</v>
      </c>
      <c r="L39" s="55">
        <f t="shared" si="10"/>
        <v>52</v>
      </c>
      <c r="M39" s="55">
        <f t="shared" si="10"/>
        <v>18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</row>
    <row r="40" spans="2:93" ht="12.75">
      <c r="B40" s="129"/>
      <c r="C40" s="189" t="s">
        <v>75</v>
      </c>
      <c r="D40" s="426" t="s">
        <v>839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</row>
    <row r="41" spans="1:93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187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</row>
    <row r="42" spans="1:93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48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</row>
    <row r="43" spans="4:93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</row>
    <row r="44" spans="1:94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</row>
    <row r="45" spans="1:93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3104.8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9">
    <mergeCell ref="A41:C42"/>
    <mergeCell ref="AI1:AQ2"/>
    <mergeCell ref="AS1:AS3"/>
    <mergeCell ref="AU1:BC2"/>
    <mergeCell ref="BE1:BE3"/>
    <mergeCell ref="BG1:BI2"/>
    <mergeCell ref="A1:A3"/>
    <mergeCell ref="B1:B3"/>
    <mergeCell ref="F1:M2"/>
    <mergeCell ref="N1:N3"/>
    <mergeCell ref="CR1:CR2"/>
    <mergeCell ref="BQ1:BY2"/>
    <mergeCell ref="CA1:CI2"/>
    <mergeCell ref="CK1:CO2"/>
    <mergeCell ref="CP1:CP3"/>
    <mergeCell ref="D2:D3"/>
    <mergeCell ref="BK1:BO2"/>
    <mergeCell ref="P1:W2"/>
    <mergeCell ref="Y1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8"/>
  <sheetViews>
    <sheetView zoomScalePageLayoutView="0" workbookViewId="0" topLeftCell="A1">
      <pane xSplit="10185" topLeftCell="CS1" activePane="topLeft" state="split"/>
      <selection pane="topLeft" activeCell="A1" sqref="A1:A3"/>
      <selection pane="topRight" activeCell="CZ8" sqref="CZ8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95" width="2.7109375" style="10" customWidth="1"/>
    <col min="96" max="96" width="13.57421875" style="20" customWidth="1"/>
    <col min="97" max="97" width="1.7109375" style="10" customWidth="1"/>
    <col min="98" max="98" width="6.28125" style="20" customWidth="1"/>
    <col min="99" max="99" width="6.00390625" style="20" customWidth="1"/>
    <col min="100" max="100" width="6.28125" style="20" customWidth="1"/>
    <col min="101" max="101" width="6.00390625" style="20" customWidth="1"/>
    <col min="102" max="102" width="6.421875" style="20" bestFit="1" customWidth="1"/>
    <col min="103" max="16384" width="11.421875" style="20" customWidth="1"/>
  </cols>
  <sheetData>
    <row r="1" spans="1:102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  <c r="CQ1" s="448"/>
      <c r="CR1" s="574" t="s">
        <v>837</v>
      </c>
      <c r="CS1" s="448"/>
      <c r="CT1" s="576" t="s">
        <v>620</v>
      </c>
      <c r="CU1" s="569"/>
      <c r="CV1" s="569"/>
      <c r="CW1" s="569"/>
      <c r="CX1" s="570"/>
    </row>
    <row r="2" spans="1:102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  <c r="CQ2" s="448"/>
      <c r="CR2" s="575"/>
      <c r="CS2" s="448"/>
      <c r="CT2" s="577"/>
      <c r="CU2" s="571"/>
      <c r="CV2" s="571"/>
      <c r="CW2" s="571"/>
      <c r="CX2" s="563"/>
    </row>
    <row r="3" spans="1:102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  <c r="CQ3" s="448"/>
      <c r="CR3" s="449" t="s">
        <v>0</v>
      </c>
      <c r="CS3" s="448"/>
      <c r="CT3" s="31" t="s">
        <v>71</v>
      </c>
      <c r="CU3" s="31" t="s">
        <v>72</v>
      </c>
      <c r="CV3" s="31" t="s">
        <v>73</v>
      </c>
      <c r="CW3" s="32" t="s">
        <v>74</v>
      </c>
      <c r="CX3" s="383" t="s">
        <v>0</v>
      </c>
    </row>
    <row r="4" spans="1:102" ht="12.75" customHeight="1">
      <c r="A4" s="453">
        <v>1</v>
      </c>
      <c r="B4" s="454">
        <v>1</v>
      </c>
      <c r="C4" s="71" t="s">
        <v>26</v>
      </c>
      <c r="D4" s="438">
        <f aca="true" t="shared" si="0" ref="D4:D37">SUM(AG4+AQ4+AS4+BC4+BE4+BI4+BO4+BY4+CI4+CP4+CR4+CX4)</f>
        <v>756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3</v>
      </c>
      <c r="M4" s="441">
        <v>2</v>
      </c>
      <c r="N4" s="87">
        <f aca="true" t="shared" si="1" ref="N4:N37">SUM(F4:M4)</f>
        <v>27</v>
      </c>
      <c r="O4" s="48"/>
      <c r="P4" s="78">
        <v>47</v>
      </c>
      <c r="Q4" s="41">
        <v>34</v>
      </c>
      <c r="R4" s="41">
        <v>99</v>
      </c>
      <c r="S4" s="41">
        <v>227</v>
      </c>
      <c r="T4" s="41">
        <v>113</v>
      </c>
      <c r="U4" s="41">
        <v>18</v>
      </c>
      <c r="V4" s="41">
        <v>4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7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8" ref="CI4:CI37"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 aca="true" t="shared" si="9" ref="CP4:CP37">SUM(CK4:CO4)</f>
        <v>74</v>
      </c>
      <c r="CQ4" s="448"/>
      <c r="CR4" s="450">
        <v>6</v>
      </c>
      <c r="CS4" s="448"/>
      <c r="CT4" s="386">
        <v>33</v>
      </c>
      <c r="CU4" s="387"/>
      <c r="CV4" s="387">
        <v>2</v>
      </c>
      <c r="CW4" s="387"/>
      <c r="CX4" s="455">
        <f aca="true" t="shared" si="10" ref="CX4:CX37">SUM(CT4:CW4)</f>
        <v>35</v>
      </c>
    </row>
    <row r="5" spans="1:102" ht="12.75" customHeight="1">
      <c r="A5" s="113">
        <v>2</v>
      </c>
      <c r="B5" s="126">
        <v>2</v>
      </c>
      <c r="C5" s="72" t="s">
        <v>58</v>
      </c>
      <c r="D5" s="377">
        <f t="shared" si="0"/>
        <v>336</v>
      </c>
      <c r="E5" s="48"/>
      <c r="F5" s="442">
        <v>1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2</v>
      </c>
      <c r="N5" s="88">
        <f t="shared" si="1"/>
        <v>11</v>
      </c>
      <c r="O5" s="48"/>
      <c r="P5" s="79">
        <v>26</v>
      </c>
      <c r="Q5" s="80"/>
      <c r="R5" s="80">
        <v>99</v>
      </c>
      <c r="S5" s="80"/>
      <c r="T5" s="80">
        <v>30</v>
      </c>
      <c r="U5" s="80">
        <v>50</v>
      </c>
      <c r="V5" s="80">
        <v>5</v>
      </c>
      <c r="W5" s="81">
        <v>16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7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8"/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 t="shared" si="9"/>
        <v>22</v>
      </c>
      <c r="CQ5" s="448"/>
      <c r="CR5" s="451">
        <v>12</v>
      </c>
      <c r="CS5" s="448"/>
      <c r="CT5" s="390">
        <v>1</v>
      </c>
      <c r="CU5" s="391">
        <v>20</v>
      </c>
      <c r="CV5" s="391">
        <v>3</v>
      </c>
      <c r="CW5" s="391">
        <v>8</v>
      </c>
      <c r="CX5" s="455">
        <f t="shared" si="10"/>
        <v>32</v>
      </c>
    </row>
    <row r="6" spans="1:102" ht="12.75" customHeight="1">
      <c r="A6" s="113">
        <v>3</v>
      </c>
      <c r="B6" s="126">
        <v>17</v>
      </c>
      <c r="C6" s="72" t="s">
        <v>17</v>
      </c>
      <c r="D6" s="377">
        <f t="shared" si="0"/>
        <v>274</v>
      </c>
      <c r="E6" s="48"/>
      <c r="F6" s="79"/>
      <c r="G6" s="80"/>
      <c r="H6" s="443">
        <v>3</v>
      </c>
      <c r="I6" s="443">
        <v>1</v>
      </c>
      <c r="J6" s="80"/>
      <c r="K6" s="443">
        <v>1</v>
      </c>
      <c r="L6" s="443">
        <v>5</v>
      </c>
      <c r="M6" s="81"/>
      <c r="N6" s="88">
        <f t="shared" si="1"/>
        <v>10</v>
      </c>
      <c r="O6" s="48"/>
      <c r="P6" s="79"/>
      <c r="Q6" s="80"/>
      <c r="R6" s="80">
        <v>46</v>
      </c>
      <c r="S6" s="80">
        <v>41</v>
      </c>
      <c r="T6" s="80"/>
      <c r="U6" s="80">
        <v>98</v>
      </c>
      <c r="V6" s="80">
        <v>72</v>
      </c>
      <c r="W6" s="81"/>
      <c r="X6" s="384"/>
      <c r="Y6" s="389"/>
      <c r="Z6" s="390"/>
      <c r="AA6" s="390">
        <v>1</v>
      </c>
      <c r="AB6" s="390">
        <v>1</v>
      </c>
      <c r="AC6" s="390"/>
      <c r="AD6" s="391">
        <v>10</v>
      </c>
      <c r="AE6" s="391">
        <v>30</v>
      </c>
      <c r="AF6" s="391"/>
      <c r="AG6" s="392">
        <f t="shared" si="2"/>
        <v>42</v>
      </c>
      <c r="AH6" s="384"/>
      <c r="AI6" s="389"/>
      <c r="AJ6" s="390"/>
      <c r="AK6" s="390">
        <v>8</v>
      </c>
      <c r="AL6" s="390">
        <v>8</v>
      </c>
      <c r="AM6" s="390"/>
      <c r="AN6" s="391">
        <v>15</v>
      </c>
      <c r="AO6" s="391">
        <v>1</v>
      </c>
      <c r="AP6" s="391"/>
      <c r="AQ6" s="392">
        <f t="shared" si="3"/>
        <v>32</v>
      </c>
      <c r="AR6" s="384"/>
      <c r="AS6" s="392">
        <v>40</v>
      </c>
      <c r="AT6" s="384"/>
      <c r="AU6" s="389"/>
      <c r="AV6" s="390"/>
      <c r="AW6" s="390">
        <v>1</v>
      </c>
      <c r="AX6" s="390">
        <v>1</v>
      </c>
      <c r="AY6" s="390"/>
      <c r="AZ6" s="391">
        <v>10</v>
      </c>
      <c r="BA6" s="391">
        <v>1</v>
      </c>
      <c r="BB6" s="391"/>
      <c r="BC6" s="392">
        <f t="shared" si="4"/>
        <v>13</v>
      </c>
      <c r="BD6" s="384"/>
      <c r="BE6" s="392">
        <v>40</v>
      </c>
      <c r="BF6" s="384"/>
      <c r="BG6" s="389"/>
      <c r="BH6" s="390"/>
      <c r="BI6" s="392">
        <f t="shared" si="5"/>
        <v>0</v>
      </c>
      <c r="BJ6" s="384"/>
      <c r="BK6" s="390"/>
      <c r="BL6" s="390"/>
      <c r="BM6" s="390"/>
      <c r="BN6" s="391"/>
      <c r="BO6" s="392">
        <f t="shared" si="6"/>
        <v>0</v>
      </c>
      <c r="BP6" s="384"/>
      <c r="BQ6" s="389"/>
      <c r="BR6" s="390"/>
      <c r="BS6" s="390"/>
      <c r="BT6" s="390"/>
      <c r="BU6" s="390"/>
      <c r="BV6" s="391"/>
      <c r="BW6" s="391"/>
      <c r="BX6" s="391"/>
      <c r="BY6" s="392">
        <f t="shared" si="7"/>
        <v>0</v>
      </c>
      <c r="BZ6" s="384"/>
      <c r="CA6" s="389"/>
      <c r="CB6" s="390"/>
      <c r="CC6" s="390">
        <v>1</v>
      </c>
      <c r="CD6" s="390">
        <v>20</v>
      </c>
      <c r="CE6" s="390"/>
      <c r="CF6" s="391">
        <v>1</v>
      </c>
      <c r="CG6" s="391"/>
      <c r="CH6" s="391"/>
      <c r="CI6" s="392">
        <f t="shared" si="8"/>
        <v>22</v>
      </c>
      <c r="CJ6" s="48"/>
      <c r="CK6" s="430">
        <v>20</v>
      </c>
      <c r="CL6" s="418">
        <v>2</v>
      </c>
      <c r="CM6" s="80">
        <v>2</v>
      </c>
      <c r="CN6" s="80">
        <v>2</v>
      </c>
      <c r="CO6" s="80">
        <v>7</v>
      </c>
      <c r="CP6" s="419">
        <f t="shared" si="9"/>
        <v>33</v>
      </c>
      <c r="CQ6" s="448"/>
      <c r="CR6" s="451">
        <v>10</v>
      </c>
      <c r="CS6" s="448"/>
      <c r="CT6" s="390"/>
      <c r="CU6" s="391">
        <v>30</v>
      </c>
      <c r="CV6" s="391">
        <v>12</v>
      </c>
      <c r="CW6" s="391"/>
      <c r="CX6" s="455">
        <f t="shared" si="10"/>
        <v>42</v>
      </c>
    </row>
    <row r="7" spans="1:102" ht="12.75" customHeight="1">
      <c r="A7" s="113">
        <v>4</v>
      </c>
      <c r="B7" s="126">
        <v>4</v>
      </c>
      <c r="C7" s="72" t="s">
        <v>16</v>
      </c>
      <c r="D7" s="377">
        <f t="shared" si="0"/>
        <v>244</v>
      </c>
      <c r="E7" s="48"/>
      <c r="F7" s="442">
        <v>1</v>
      </c>
      <c r="G7" s="80"/>
      <c r="H7" s="443">
        <v>2</v>
      </c>
      <c r="I7" s="80"/>
      <c r="J7" s="443">
        <v>1</v>
      </c>
      <c r="K7" s="443">
        <v>2</v>
      </c>
      <c r="L7" s="443">
        <v>2</v>
      </c>
      <c r="M7" s="81"/>
      <c r="N7" s="88">
        <f t="shared" si="1"/>
        <v>8</v>
      </c>
      <c r="O7" s="48"/>
      <c r="P7" s="79">
        <v>1</v>
      </c>
      <c r="Q7" s="80"/>
      <c r="R7" s="80">
        <v>136</v>
      </c>
      <c r="S7" s="80"/>
      <c r="T7" s="80">
        <v>1</v>
      </c>
      <c r="U7" s="80">
        <v>52</v>
      </c>
      <c r="V7" s="80">
        <v>21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2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3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4"/>
        <v>28</v>
      </c>
      <c r="BD7" s="384"/>
      <c r="BE7" s="392">
        <v>60</v>
      </c>
      <c r="BF7" s="384"/>
      <c r="BG7" s="389"/>
      <c r="BH7" s="390"/>
      <c r="BI7" s="392">
        <f t="shared" si="5"/>
        <v>0</v>
      </c>
      <c r="BJ7" s="384"/>
      <c r="BK7" s="390">
        <v>30</v>
      </c>
      <c r="BL7" s="390"/>
      <c r="BM7" s="390"/>
      <c r="BN7" s="391">
        <v>10</v>
      </c>
      <c r="BO7" s="392">
        <f t="shared" si="6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7"/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 t="shared" si="8"/>
        <v>3</v>
      </c>
      <c r="CJ7" s="48"/>
      <c r="CK7" s="418">
        <v>10</v>
      </c>
      <c r="CL7" s="418">
        <v>1</v>
      </c>
      <c r="CM7" s="80">
        <v>3</v>
      </c>
      <c r="CN7" s="80"/>
      <c r="CO7" s="80">
        <v>9</v>
      </c>
      <c r="CP7" s="419">
        <f t="shared" si="9"/>
        <v>23</v>
      </c>
      <c r="CQ7" s="448"/>
      <c r="CR7" s="451"/>
      <c r="CS7" s="448"/>
      <c r="CT7" s="390"/>
      <c r="CU7" s="391">
        <v>9</v>
      </c>
      <c r="CV7" s="391">
        <v>10</v>
      </c>
      <c r="CW7" s="391"/>
      <c r="CX7" s="455">
        <f t="shared" si="10"/>
        <v>19</v>
      </c>
    </row>
    <row r="8" spans="1:102" ht="12.75" customHeight="1">
      <c r="A8" s="113">
        <v>5</v>
      </c>
      <c r="B8" s="126">
        <v>6</v>
      </c>
      <c r="C8" s="72" t="s">
        <v>15</v>
      </c>
      <c r="D8" s="377">
        <f t="shared" si="0"/>
        <v>235</v>
      </c>
      <c r="E8" s="48"/>
      <c r="F8" s="442">
        <v>3</v>
      </c>
      <c r="G8" s="80"/>
      <c r="H8" s="443">
        <v>5</v>
      </c>
      <c r="I8" s="80"/>
      <c r="J8" s="443">
        <v>2</v>
      </c>
      <c r="K8" s="80"/>
      <c r="L8" s="80"/>
      <c r="M8" s="444">
        <v>1</v>
      </c>
      <c r="N8" s="88">
        <f t="shared" si="1"/>
        <v>11</v>
      </c>
      <c r="O8" s="48"/>
      <c r="P8" s="79">
        <v>51</v>
      </c>
      <c r="Q8" s="80"/>
      <c r="R8" s="80">
        <v>89</v>
      </c>
      <c r="S8" s="80"/>
      <c r="T8" s="80">
        <v>4</v>
      </c>
      <c r="U8" s="80"/>
      <c r="V8" s="80"/>
      <c r="W8" s="81">
        <v>1</v>
      </c>
      <c r="X8" s="384"/>
      <c r="Y8" s="389"/>
      <c r="Z8" s="390"/>
      <c r="AA8" s="390">
        <v>2</v>
      </c>
      <c r="AB8" s="390"/>
      <c r="AC8" s="390"/>
      <c r="AD8" s="391"/>
      <c r="AE8" s="391"/>
      <c r="AF8" s="391"/>
      <c r="AG8" s="392">
        <f t="shared" si="2"/>
        <v>2</v>
      </c>
      <c r="AH8" s="384"/>
      <c r="AI8" s="389">
        <v>17</v>
      </c>
      <c r="AJ8" s="390"/>
      <c r="AK8" s="390">
        <v>17</v>
      </c>
      <c r="AL8" s="390"/>
      <c r="AM8" s="390">
        <v>2</v>
      </c>
      <c r="AN8" s="391"/>
      <c r="AO8" s="391"/>
      <c r="AP8" s="391"/>
      <c r="AQ8" s="392">
        <f t="shared" si="3"/>
        <v>36</v>
      </c>
      <c r="AR8" s="384"/>
      <c r="AS8" s="392">
        <v>30</v>
      </c>
      <c r="AT8" s="384"/>
      <c r="AU8" s="389"/>
      <c r="AV8" s="390"/>
      <c r="AW8" s="390">
        <v>21</v>
      </c>
      <c r="AX8" s="390"/>
      <c r="AY8" s="390"/>
      <c r="AZ8" s="391"/>
      <c r="BA8" s="391"/>
      <c r="BB8" s="391"/>
      <c r="BC8" s="392">
        <f t="shared" si="4"/>
        <v>21</v>
      </c>
      <c r="BD8" s="384"/>
      <c r="BE8" s="392">
        <v>20</v>
      </c>
      <c r="BF8" s="384"/>
      <c r="BG8" s="389">
        <v>75</v>
      </c>
      <c r="BH8" s="390"/>
      <c r="BI8" s="392">
        <f t="shared" si="5"/>
        <v>75</v>
      </c>
      <c r="BJ8" s="384"/>
      <c r="BK8" s="390"/>
      <c r="BL8" s="390"/>
      <c r="BM8" s="390"/>
      <c r="BN8" s="391"/>
      <c r="BO8" s="392">
        <f t="shared" si="6"/>
        <v>0</v>
      </c>
      <c r="BP8" s="384"/>
      <c r="BQ8" s="389">
        <v>16</v>
      </c>
      <c r="BR8" s="390"/>
      <c r="BS8" s="390"/>
      <c r="BT8" s="390"/>
      <c r="BU8" s="390"/>
      <c r="BV8" s="391"/>
      <c r="BW8" s="391"/>
      <c r="BX8" s="391"/>
      <c r="BY8" s="392">
        <f t="shared" si="7"/>
        <v>16</v>
      </c>
      <c r="BZ8" s="384"/>
      <c r="CA8" s="389">
        <v>7</v>
      </c>
      <c r="CB8" s="390"/>
      <c r="CC8" s="390">
        <v>2</v>
      </c>
      <c r="CD8" s="390"/>
      <c r="CE8" s="390"/>
      <c r="CF8" s="391"/>
      <c r="CG8" s="391"/>
      <c r="CH8" s="391"/>
      <c r="CI8" s="392">
        <f t="shared" si="8"/>
        <v>9</v>
      </c>
      <c r="CJ8" s="48"/>
      <c r="CK8" s="418">
        <v>10</v>
      </c>
      <c r="CL8" s="418">
        <v>11</v>
      </c>
      <c r="CM8" s="80">
        <v>2</v>
      </c>
      <c r="CN8" s="80">
        <v>2</v>
      </c>
      <c r="CO8" s="80">
        <v>1</v>
      </c>
      <c r="CP8" s="419">
        <f t="shared" si="9"/>
        <v>26</v>
      </c>
      <c r="CQ8" s="448"/>
      <c r="CR8" s="451"/>
      <c r="CS8" s="448"/>
      <c r="CT8" s="390"/>
      <c r="CU8" s="391"/>
      <c r="CV8" s="391"/>
      <c r="CW8" s="391"/>
      <c r="CX8" s="455">
        <f t="shared" si="10"/>
        <v>0</v>
      </c>
    </row>
    <row r="9" spans="1:102" ht="12.75" customHeight="1">
      <c r="A9" s="113">
        <v>6</v>
      </c>
      <c r="B9" s="126">
        <v>3</v>
      </c>
      <c r="C9" s="72" t="s">
        <v>151</v>
      </c>
      <c r="D9" s="437">
        <f t="shared" si="0"/>
        <v>187</v>
      </c>
      <c r="E9" s="48"/>
      <c r="F9" s="79"/>
      <c r="G9" s="80"/>
      <c r="H9" s="443">
        <v>4</v>
      </c>
      <c r="I9" s="80"/>
      <c r="J9" s="443">
        <v>2</v>
      </c>
      <c r="K9" s="443">
        <v>1</v>
      </c>
      <c r="L9" s="443">
        <v>2</v>
      </c>
      <c r="M9" s="444">
        <v>2</v>
      </c>
      <c r="N9" s="88">
        <f t="shared" si="1"/>
        <v>11</v>
      </c>
      <c r="O9" s="48"/>
      <c r="P9" s="79"/>
      <c r="Q9" s="80"/>
      <c r="R9" s="80">
        <v>39</v>
      </c>
      <c r="S9" s="80"/>
      <c r="T9" s="80">
        <v>4</v>
      </c>
      <c r="U9" s="80">
        <v>1</v>
      </c>
      <c r="V9" s="80">
        <v>30</v>
      </c>
      <c r="W9" s="81">
        <v>104</v>
      </c>
      <c r="X9" s="384"/>
      <c r="Y9" s="389"/>
      <c r="Z9" s="390"/>
      <c r="AA9" s="390"/>
      <c r="AB9" s="390"/>
      <c r="AC9" s="390"/>
      <c r="AD9" s="391"/>
      <c r="AE9" s="391">
        <v>1</v>
      </c>
      <c r="AF9" s="391">
        <v>16</v>
      </c>
      <c r="AG9" s="392">
        <f t="shared" si="2"/>
        <v>17</v>
      </c>
      <c r="AH9" s="384"/>
      <c r="AI9" s="389"/>
      <c r="AJ9" s="390"/>
      <c r="AK9" s="390">
        <v>2</v>
      </c>
      <c r="AL9" s="390"/>
      <c r="AM9" s="390">
        <v>2</v>
      </c>
      <c r="AN9" s="391"/>
      <c r="AO9" s="391">
        <v>1</v>
      </c>
      <c r="AP9" s="391">
        <v>1</v>
      </c>
      <c r="AQ9" s="392">
        <f t="shared" si="3"/>
        <v>6</v>
      </c>
      <c r="AR9" s="384"/>
      <c r="AS9" s="392">
        <v>10</v>
      </c>
      <c r="AT9" s="384"/>
      <c r="AU9" s="389"/>
      <c r="AV9" s="390"/>
      <c r="AW9" s="390">
        <v>1</v>
      </c>
      <c r="AX9" s="390"/>
      <c r="AY9" s="390"/>
      <c r="AZ9" s="391"/>
      <c r="BA9" s="391"/>
      <c r="BB9" s="391"/>
      <c r="BC9" s="392">
        <f t="shared" si="4"/>
        <v>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  <c r="BP9" s="384"/>
      <c r="BQ9" s="389"/>
      <c r="BR9" s="390"/>
      <c r="BS9" s="390"/>
      <c r="BT9" s="390"/>
      <c r="BU9" s="390"/>
      <c r="BV9" s="391"/>
      <c r="BW9" s="391"/>
      <c r="BX9" s="391">
        <v>20</v>
      </c>
      <c r="BY9" s="392">
        <f t="shared" si="7"/>
        <v>20</v>
      </c>
      <c r="BZ9" s="384"/>
      <c r="CA9" s="389"/>
      <c r="CB9" s="390"/>
      <c r="CC9" s="390">
        <v>1</v>
      </c>
      <c r="CD9" s="390"/>
      <c r="CE9" s="390"/>
      <c r="CF9" s="391"/>
      <c r="CG9" s="391">
        <v>1</v>
      </c>
      <c r="CH9" s="391">
        <v>1</v>
      </c>
      <c r="CI9" s="392">
        <f t="shared" si="8"/>
        <v>3</v>
      </c>
      <c r="CJ9" s="48"/>
      <c r="CK9" s="430">
        <v>10</v>
      </c>
      <c r="CL9" s="418">
        <v>2</v>
      </c>
      <c r="CM9" s="80">
        <v>2</v>
      </c>
      <c r="CN9" s="80">
        <v>2</v>
      </c>
      <c r="CO9" s="80">
        <v>11</v>
      </c>
      <c r="CP9" s="419">
        <f t="shared" si="9"/>
        <v>27</v>
      </c>
      <c r="CQ9" s="448"/>
      <c r="CR9" s="451">
        <v>30</v>
      </c>
      <c r="CS9" s="448"/>
      <c r="CT9" s="390">
        <v>1</v>
      </c>
      <c r="CU9" s="391">
        <v>1</v>
      </c>
      <c r="CV9" s="391">
        <v>16</v>
      </c>
      <c r="CW9" s="391">
        <v>35</v>
      </c>
      <c r="CX9" s="455">
        <f t="shared" si="10"/>
        <v>53</v>
      </c>
    </row>
    <row r="10" spans="1:102" ht="12.75" customHeight="1">
      <c r="A10" s="113">
        <v>7</v>
      </c>
      <c r="B10" s="126">
        <v>8</v>
      </c>
      <c r="C10" s="73" t="s">
        <v>25</v>
      </c>
      <c r="D10" s="437">
        <f t="shared" si="0"/>
        <v>186</v>
      </c>
      <c r="E10" s="48"/>
      <c r="F10" s="442">
        <v>1</v>
      </c>
      <c r="G10" s="443">
        <v>1</v>
      </c>
      <c r="H10" s="443">
        <v>1</v>
      </c>
      <c r="I10" s="80"/>
      <c r="J10" s="443">
        <v>8</v>
      </c>
      <c r="K10" s="80"/>
      <c r="L10" s="443">
        <v>6</v>
      </c>
      <c r="M10" s="444">
        <v>1</v>
      </c>
      <c r="N10" s="88">
        <f t="shared" si="1"/>
        <v>18</v>
      </c>
      <c r="O10" s="48"/>
      <c r="P10" s="79">
        <v>1</v>
      </c>
      <c r="Q10" s="80">
        <v>44</v>
      </c>
      <c r="R10" s="80">
        <v>4</v>
      </c>
      <c r="S10" s="80"/>
      <c r="T10" s="80">
        <v>51</v>
      </c>
      <c r="U10" s="80"/>
      <c r="V10" s="80">
        <v>55</v>
      </c>
      <c r="W10" s="81">
        <v>1</v>
      </c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  <c r="BJ10" s="384"/>
      <c r="BK10" s="390"/>
      <c r="BL10" s="390"/>
      <c r="BM10" s="390"/>
      <c r="BN10" s="391"/>
      <c r="BO10" s="392">
        <f t="shared" si="6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7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8"/>
        <v>19</v>
      </c>
      <c r="CJ10" s="48"/>
      <c r="CK10" s="430">
        <v>30</v>
      </c>
      <c r="CL10" s="418">
        <v>5</v>
      </c>
      <c r="CM10" s="80">
        <v>2</v>
      </c>
      <c r="CN10" s="80">
        <v>2</v>
      </c>
      <c r="CO10" s="80">
        <v>3</v>
      </c>
      <c r="CP10" s="419">
        <f t="shared" si="9"/>
        <v>42</v>
      </c>
      <c r="CQ10" s="448"/>
      <c r="CR10" s="451">
        <v>12</v>
      </c>
      <c r="CS10" s="448"/>
      <c r="CT10" s="390">
        <v>2</v>
      </c>
      <c r="CU10" s="391"/>
      <c r="CV10" s="391">
        <v>20</v>
      </c>
      <c r="CW10" s="391">
        <v>1</v>
      </c>
      <c r="CX10" s="455">
        <f t="shared" si="10"/>
        <v>23</v>
      </c>
    </row>
    <row r="11" spans="1:102" ht="12.75" customHeight="1">
      <c r="A11" s="113">
        <v>8</v>
      </c>
      <c r="B11" s="126">
        <v>11</v>
      </c>
      <c r="C11" s="73" t="s">
        <v>42</v>
      </c>
      <c r="D11" s="377">
        <f t="shared" si="0"/>
        <v>177</v>
      </c>
      <c r="E11" s="48"/>
      <c r="F11" s="79"/>
      <c r="G11" s="80"/>
      <c r="H11" s="443">
        <v>3</v>
      </c>
      <c r="I11" s="443">
        <v>1</v>
      </c>
      <c r="J11" s="443">
        <v>2</v>
      </c>
      <c r="K11" s="80"/>
      <c r="L11" s="443">
        <v>4</v>
      </c>
      <c r="M11" s="81"/>
      <c r="N11" s="88">
        <f t="shared" si="1"/>
        <v>10</v>
      </c>
      <c r="O11" s="48"/>
      <c r="P11" s="79"/>
      <c r="Q11" s="80"/>
      <c r="R11" s="80">
        <v>8</v>
      </c>
      <c r="S11" s="80">
        <v>8</v>
      </c>
      <c r="T11" s="80">
        <v>122</v>
      </c>
      <c r="U11" s="80"/>
      <c r="V11" s="80">
        <v>24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 t="shared" si="2"/>
        <v>15</v>
      </c>
      <c r="AH11" s="384"/>
      <c r="AI11" s="389"/>
      <c r="AJ11" s="390"/>
      <c r="AK11" s="390">
        <v>2</v>
      </c>
      <c r="AL11" s="390">
        <v>6</v>
      </c>
      <c r="AM11" s="390">
        <v>21</v>
      </c>
      <c r="AN11" s="391"/>
      <c r="AO11" s="391"/>
      <c r="AP11" s="391"/>
      <c r="AQ11" s="392">
        <f t="shared" si="3"/>
        <v>29</v>
      </c>
      <c r="AR11" s="384"/>
      <c r="AS11" s="392">
        <v>20</v>
      </c>
      <c r="AT11" s="384"/>
      <c r="AU11" s="389"/>
      <c r="AV11" s="390"/>
      <c r="AW11" s="390"/>
      <c r="AX11" s="390"/>
      <c r="AY11" s="390">
        <v>31</v>
      </c>
      <c r="AZ11" s="391"/>
      <c r="BA11" s="391"/>
      <c r="BB11" s="391"/>
      <c r="BC11" s="392">
        <f t="shared" si="4"/>
        <v>31</v>
      </c>
      <c r="BD11" s="384"/>
      <c r="BE11" s="392">
        <v>20</v>
      </c>
      <c r="BF11" s="384"/>
      <c r="BG11" s="389"/>
      <c r="BH11" s="390"/>
      <c r="BI11" s="392">
        <f t="shared" si="5"/>
        <v>0</v>
      </c>
      <c r="BJ11" s="384"/>
      <c r="BK11" s="390"/>
      <c r="BL11" s="390"/>
      <c r="BM11" s="390"/>
      <c r="BN11" s="391"/>
      <c r="BO11" s="392">
        <f t="shared" si="6"/>
        <v>0</v>
      </c>
      <c r="BP11" s="384"/>
      <c r="BQ11" s="389"/>
      <c r="BR11" s="390"/>
      <c r="BS11" s="390">
        <v>1</v>
      </c>
      <c r="BT11" s="390"/>
      <c r="BU11" s="390">
        <v>6</v>
      </c>
      <c r="BV11" s="391"/>
      <c r="BW11" s="391"/>
      <c r="BX11" s="391"/>
      <c r="BY11" s="392">
        <f t="shared" si="7"/>
        <v>7</v>
      </c>
      <c r="BZ11" s="384"/>
      <c r="CA11" s="389"/>
      <c r="CB11" s="390"/>
      <c r="CC11" s="390">
        <v>1</v>
      </c>
      <c r="CD11" s="390"/>
      <c r="CE11" s="390">
        <v>11</v>
      </c>
      <c r="CF11" s="391"/>
      <c r="CG11" s="391"/>
      <c r="CH11" s="391"/>
      <c r="CI11" s="392">
        <f t="shared" si="8"/>
        <v>12</v>
      </c>
      <c r="CJ11" s="48"/>
      <c r="CK11" s="430">
        <v>15</v>
      </c>
      <c r="CL11" s="418">
        <v>2</v>
      </c>
      <c r="CM11" s="80">
        <v>2</v>
      </c>
      <c r="CN11" s="80">
        <v>3</v>
      </c>
      <c r="CO11" s="80">
        <v>2</v>
      </c>
      <c r="CP11" s="419">
        <f t="shared" si="9"/>
        <v>24</v>
      </c>
      <c r="CQ11" s="448"/>
      <c r="CR11" s="451">
        <v>6</v>
      </c>
      <c r="CS11" s="448"/>
      <c r="CT11" s="390">
        <v>10</v>
      </c>
      <c r="CU11" s="391"/>
      <c r="CV11" s="391">
        <v>3</v>
      </c>
      <c r="CW11" s="391"/>
      <c r="CX11" s="455">
        <f t="shared" si="10"/>
        <v>13</v>
      </c>
    </row>
    <row r="12" spans="1:102" ht="12.75" customHeight="1">
      <c r="A12" s="113">
        <v>9</v>
      </c>
      <c r="B12" s="126">
        <v>20</v>
      </c>
      <c r="C12" s="73" t="s">
        <v>18</v>
      </c>
      <c r="D12" s="377">
        <f t="shared" si="0"/>
        <v>172</v>
      </c>
      <c r="E12" s="48"/>
      <c r="F12" s="442">
        <v>2</v>
      </c>
      <c r="G12" s="443">
        <v>1</v>
      </c>
      <c r="H12" s="443">
        <v>3</v>
      </c>
      <c r="I12" s="80"/>
      <c r="J12" s="443">
        <v>3</v>
      </c>
      <c r="K12" s="80"/>
      <c r="L12" s="443">
        <v>1</v>
      </c>
      <c r="M12" s="444">
        <v>1</v>
      </c>
      <c r="N12" s="88">
        <f t="shared" si="1"/>
        <v>11</v>
      </c>
      <c r="O12" s="48"/>
      <c r="P12" s="79">
        <v>25</v>
      </c>
      <c r="Q12" s="80">
        <v>11</v>
      </c>
      <c r="R12" s="80">
        <v>26</v>
      </c>
      <c r="S12" s="80"/>
      <c r="T12" s="80">
        <v>37</v>
      </c>
      <c r="U12" s="80"/>
      <c r="V12" s="80">
        <v>1</v>
      </c>
      <c r="W12" s="81">
        <v>47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2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3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4"/>
        <v>2</v>
      </c>
      <c r="BD12" s="384"/>
      <c r="BE12" s="392"/>
      <c r="BF12" s="384"/>
      <c r="BG12" s="389"/>
      <c r="BH12" s="390"/>
      <c r="BI12" s="392">
        <f t="shared" si="5"/>
        <v>0</v>
      </c>
      <c r="BJ12" s="384"/>
      <c r="BK12" s="390"/>
      <c r="BL12" s="390"/>
      <c r="BM12" s="390"/>
      <c r="BN12" s="391"/>
      <c r="BO12" s="392">
        <f t="shared" si="6"/>
        <v>0</v>
      </c>
      <c r="BP12" s="384"/>
      <c r="BQ12" s="389"/>
      <c r="BR12" s="390"/>
      <c r="BS12" s="390">
        <v>1</v>
      </c>
      <c r="BT12" s="390"/>
      <c r="BU12" s="390"/>
      <c r="BV12" s="391"/>
      <c r="BW12" s="391"/>
      <c r="BX12" s="391"/>
      <c r="BY12" s="392">
        <f t="shared" si="7"/>
        <v>1</v>
      </c>
      <c r="BZ12" s="384"/>
      <c r="CA12" s="389">
        <v>1</v>
      </c>
      <c r="CB12" s="390"/>
      <c r="CC12" s="390">
        <v>1</v>
      </c>
      <c r="CD12" s="390"/>
      <c r="CE12" s="390"/>
      <c r="CF12" s="391"/>
      <c r="CG12" s="391"/>
      <c r="CH12" s="391"/>
      <c r="CI12" s="392">
        <f t="shared" si="8"/>
        <v>2</v>
      </c>
      <c r="CJ12" s="48"/>
      <c r="CK12" s="430">
        <v>25</v>
      </c>
      <c r="CL12" s="418">
        <v>2</v>
      </c>
      <c r="CM12" s="80">
        <v>11</v>
      </c>
      <c r="CN12" s="80">
        <v>11</v>
      </c>
      <c r="CO12" s="80">
        <v>2</v>
      </c>
      <c r="CP12" s="419">
        <f t="shared" si="9"/>
        <v>51</v>
      </c>
      <c r="CQ12" s="448"/>
      <c r="CR12" s="451">
        <v>10</v>
      </c>
      <c r="CS12" s="448"/>
      <c r="CT12" s="390">
        <v>2</v>
      </c>
      <c r="CU12" s="391"/>
      <c r="CV12" s="391"/>
      <c r="CW12" s="391">
        <v>30</v>
      </c>
      <c r="CX12" s="455">
        <f t="shared" si="10"/>
        <v>32</v>
      </c>
    </row>
    <row r="13" spans="1:102" ht="12.75" customHeight="1">
      <c r="A13" s="113">
        <v>10</v>
      </c>
      <c r="B13" s="126">
        <v>9</v>
      </c>
      <c r="C13" s="73" t="s">
        <v>753</v>
      </c>
      <c r="D13" s="437">
        <f t="shared" si="0"/>
        <v>141</v>
      </c>
      <c r="E13" s="48"/>
      <c r="F13" s="442">
        <v>2</v>
      </c>
      <c r="G13" s="80"/>
      <c r="H13" s="443">
        <v>2</v>
      </c>
      <c r="I13" s="443">
        <v>1</v>
      </c>
      <c r="J13" s="443">
        <v>6</v>
      </c>
      <c r="K13" s="443">
        <v>2</v>
      </c>
      <c r="L13" s="443">
        <v>1</v>
      </c>
      <c r="M13" s="444">
        <v>1</v>
      </c>
      <c r="N13" s="88">
        <f t="shared" si="1"/>
        <v>15</v>
      </c>
      <c r="O13" s="48"/>
      <c r="P13" s="79">
        <v>3</v>
      </c>
      <c r="Q13" s="80"/>
      <c r="R13" s="80">
        <v>22</v>
      </c>
      <c r="S13" s="80">
        <v>66</v>
      </c>
      <c r="T13" s="80">
        <v>15</v>
      </c>
      <c r="U13" s="80">
        <v>13</v>
      </c>
      <c r="V13" s="80"/>
      <c r="W13" s="81">
        <v>6</v>
      </c>
      <c r="X13" s="384"/>
      <c r="Y13" s="389"/>
      <c r="Z13" s="390"/>
      <c r="AA13" s="390"/>
      <c r="AB13" s="390"/>
      <c r="AC13" s="390"/>
      <c r="AD13" s="391"/>
      <c r="AE13" s="391"/>
      <c r="AF13" s="391"/>
      <c r="AG13" s="392">
        <f t="shared" si="2"/>
        <v>0</v>
      </c>
      <c r="AH13" s="384"/>
      <c r="AI13" s="389"/>
      <c r="AJ13" s="390"/>
      <c r="AK13" s="390">
        <v>1</v>
      </c>
      <c r="AL13" s="390">
        <v>20</v>
      </c>
      <c r="AM13" s="390">
        <v>4</v>
      </c>
      <c r="AN13" s="391">
        <v>1</v>
      </c>
      <c r="AO13" s="391"/>
      <c r="AP13" s="391">
        <v>1</v>
      </c>
      <c r="AQ13" s="392">
        <f t="shared" si="3"/>
        <v>27</v>
      </c>
      <c r="AR13" s="384"/>
      <c r="AS13" s="392">
        <v>10</v>
      </c>
      <c r="AT13" s="384"/>
      <c r="AU13" s="389"/>
      <c r="AV13" s="390"/>
      <c r="AW13" s="390"/>
      <c r="AX13" s="390">
        <v>15</v>
      </c>
      <c r="AY13" s="390">
        <v>1</v>
      </c>
      <c r="AZ13" s="391"/>
      <c r="BA13" s="391"/>
      <c r="BB13" s="391"/>
      <c r="BC13" s="392">
        <f t="shared" si="4"/>
        <v>16</v>
      </c>
      <c r="BD13" s="384"/>
      <c r="BE13" s="392">
        <v>20</v>
      </c>
      <c r="BF13" s="384"/>
      <c r="BG13" s="389"/>
      <c r="BH13" s="390">
        <v>10</v>
      </c>
      <c r="BI13" s="392">
        <f t="shared" si="5"/>
        <v>10</v>
      </c>
      <c r="BJ13" s="384"/>
      <c r="BK13" s="390"/>
      <c r="BL13" s="390"/>
      <c r="BM13" s="390"/>
      <c r="BN13" s="391"/>
      <c r="BO13" s="392">
        <f t="shared" si="6"/>
        <v>0</v>
      </c>
      <c r="BP13" s="384"/>
      <c r="BQ13" s="389">
        <v>1</v>
      </c>
      <c r="BR13" s="390"/>
      <c r="BS13" s="390">
        <v>15</v>
      </c>
      <c r="BT13" s="390"/>
      <c r="BU13" s="390"/>
      <c r="BV13" s="391"/>
      <c r="BW13" s="391"/>
      <c r="BX13" s="391"/>
      <c r="BY13" s="392">
        <f t="shared" si="7"/>
        <v>16</v>
      </c>
      <c r="BZ13" s="384"/>
      <c r="CA13" s="389"/>
      <c r="CB13" s="390"/>
      <c r="CC13" s="390"/>
      <c r="CD13" s="390"/>
      <c r="CE13" s="390"/>
      <c r="CF13" s="391"/>
      <c r="CG13" s="391"/>
      <c r="CH13" s="391"/>
      <c r="CI13" s="392">
        <f t="shared" si="8"/>
        <v>0</v>
      </c>
      <c r="CJ13" s="48"/>
      <c r="CK13" s="430">
        <v>10</v>
      </c>
      <c r="CL13" s="418">
        <v>2</v>
      </c>
      <c r="CM13" s="80">
        <v>7</v>
      </c>
      <c r="CN13" s="80">
        <v>2</v>
      </c>
      <c r="CO13" s="80">
        <v>1</v>
      </c>
      <c r="CP13" s="419">
        <f t="shared" si="9"/>
        <v>22</v>
      </c>
      <c r="CQ13" s="448"/>
      <c r="CR13" s="451">
        <v>20</v>
      </c>
      <c r="CS13" s="448"/>
      <c r="CT13" s="390"/>
      <c r="CU13" s="391"/>
      <c r="CV13" s="391"/>
      <c r="CW13" s="391"/>
      <c r="CX13" s="455">
        <f t="shared" si="10"/>
        <v>0</v>
      </c>
    </row>
    <row r="14" spans="1:102" ht="12.75" customHeight="1">
      <c r="A14" s="113">
        <v>11</v>
      </c>
      <c r="B14" s="126">
        <v>5</v>
      </c>
      <c r="C14" s="72" t="s">
        <v>23</v>
      </c>
      <c r="D14" s="377">
        <f t="shared" si="0"/>
        <v>115</v>
      </c>
      <c r="E14" s="48"/>
      <c r="F14" s="442">
        <v>1</v>
      </c>
      <c r="G14" s="80"/>
      <c r="H14" s="443">
        <v>2</v>
      </c>
      <c r="I14" s="443">
        <v>1</v>
      </c>
      <c r="J14" s="443">
        <v>3</v>
      </c>
      <c r="K14" s="80"/>
      <c r="L14" s="443">
        <v>2</v>
      </c>
      <c r="M14" s="444">
        <v>1</v>
      </c>
      <c r="N14" s="88">
        <f t="shared" si="1"/>
        <v>10</v>
      </c>
      <c r="O14" s="48"/>
      <c r="P14" s="79">
        <v>1</v>
      </c>
      <c r="Q14" s="80"/>
      <c r="R14" s="80">
        <v>7</v>
      </c>
      <c r="S14" s="80">
        <v>42</v>
      </c>
      <c r="T14" s="80">
        <v>6</v>
      </c>
      <c r="U14" s="80"/>
      <c r="V14" s="80">
        <v>47</v>
      </c>
      <c r="W14" s="81">
        <v>1</v>
      </c>
      <c r="X14" s="384"/>
      <c r="Y14" s="389"/>
      <c r="Z14" s="390"/>
      <c r="AA14" s="390">
        <v>2</v>
      </c>
      <c r="AB14" s="390">
        <v>15</v>
      </c>
      <c r="AC14" s="390">
        <v>1</v>
      </c>
      <c r="AD14" s="391"/>
      <c r="AE14" s="391">
        <v>2</v>
      </c>
      <c r="AF14" s="391"/>
      <c r="AG14" s="392">
        <f t="shared" si="2"/>
        <v>20</v>
      </c>
      <c r="AH14" s="384"/>
      <c r="AI14" s="389"/>
      <c r="AJ14" s="390"/>
      <c r="AK14" s="390">
        <v>3</v>
      </c>
      <c r="AL14" s="390">
        <v>10</v>
      </c>
      <c r="AM14" s="390">
        <v>2</v>
      </c>
      <c r="AN14" s="391"/>
      <c r="AO14" s="391"/>
      <c r="AP14" s="391"/>
      <c r="AQ14" s="392">
        <f t="shared" si="3"/>
        <v>15</v>
      </c>
      <c r="AR14" s="384"/>
      <c r="AS14" s="392">
        <v>10</v>
      </c>
      <c r="AT14" s="384"/>
      <c r="AU14" s="389"/>
      <c r="AV14" s="390"/>
      <c r="AW14" s="390"/>
      <c r="AX14" s="390">
        <v>1</v>
      </c>
      <c r="AY14" s="390"/>
      <c r="AZ14" s="391"/>
      <c r="BA14" s="391">
        <v>1</v>
      </c>
      <c r="BB14" s="391"/>
      <c r="BC14" s="392">
        <f t="shared" si="4"/>
        <v>2</v>
      </c>
      <c r="BD14" s="384"/>
      <c r="BE14" s="392"/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  <c r="BP14" s="384"/>
      <c r="BQ14" s="389"/>
      <c r="BR14" s="390"/>
      <c r="BS14" s="390"/>
      <c r="BT14" s="390"/>
      <c r="BU14" s="390"/>
      <c r="BV14" s="391"/>
      <c r="BW14" s="391"/>
      <c r="BX14" s="391"/>
      <c r="BY14" s="392">
        <f t="shared" si="7"/>
        <v>0</v>
      </c>
      <c r="BZ14" s="384"/>
      <c r="CA14" s="389"/>
      <c r="CB14" s="390"/>
      <c r="CC14" s="390">
        <v>1</v>
      </c>
      <c r="CD14" s="390">
        <v>15</v>
      </c>
      <c r="CE14" s="390"/>
      <c r="CF14" s="391"/>
      <c r="CG14" s="391">
        <v>1</v>
      </c>
      <c r="CH14" s="391"/>
      <c r="CI14" s="392">
        <f t="shared" si="8"/>
        <v>17</v>
      </c>
      <c r="CJ14" s="48"/>
      <c r="CK14" s="430">
        <v>10</v>
      </c>
      <c r="CL14" s="418">
        <v>2</v>
      </c>
      <c r="CM14" s="80">
        <v>2</v>
      </c>
      <c r="CN14" s="80">
        <v>2</v>
      </c>
      <c r="CO14" s="80">
        <v>1</v>
      </c>
      <c r="CP14" s="419">
        <f t="shared" si="9"/>
        <v>17</v>
      </c>
      <c r="CQ14" s="448"/>
      <c r="CR14" s="451">
        <v>10</v>
      </c>
      <c r="CS14" s="448"/>
      <c r="CT14" s="390">
        <v>2</v>
      </c>
      <c r="CU14" s="391"/>
      <c r="CV14" s="391">
        <v>21</v>
      </c>
      <c r="CW14" s="391">
        <v>1</v>
      </c>
      <c r="CX14" s="455">
        <f t="shared" si="10"/>
        <v>24</v>
      </c>
    </row>
    <row r="15" spans="1:102" ht="12.75" customHeight="1">
      <c r="A15" s="113">
        <v>12</v>
      </c>
      <c r="B15" s="126">
        <v>12</v>
      </c>
      <c r="C15" s="73" t="s">
        <v>754</v>
      </c>
      <c r="D15" s="377">
        <f t="shared" si="0"/>
        <v>113.2</v>
      </c>
      <c r="E15" s="48"/>
      <c r="F15" s="79"/>
      <c r="G15" s="443">
        <v>3</v>
      </c>
      <c r="H15" s="443">
        <v>3</v>
      </c>
      <c r="I15" s="80"/>
      <c r="J15" s="443">
        <v>1</v>
      </c>
      <c r="K15" s="80"/>
      <c r="L15" s="443">
        <v>3</v>
      </c>
      <c r="M15" s="444">
        <v>1</v>
      </c>
      <c r="N15" s="88">
        <f t="shared" si="1"/>
        <v>11</v>
      </c>
      <c r="O15" s="48"/>
      <c r="P15" s="79"/>
      <c r="Q15" s="80">
        <v>22</v>
      </c>
      <c r="R15" s="80">
        <v>4</v>
      </c>
      <c r="S15" s="80">
        <v>4</v>
      </c>
      <c r="T15" s="80">
        <v>44</v>
      </c>
      <c r="U15" s="80">
        <v>1</v>
      </c>
      <c r="V15" s="80">
        <v>27.2</v>
      </c>
      <c r="W15" s="81">
        <v>4.4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2"/>
        <v>0</v>
      </c>
      <c r="AH15" s="384"/>
      <c r="AI15" s="389"/>
      <c r="AJ15" s="390"/>
      <c r="AK15" s="390">
        <v>2</v>
      </c>
      <c r="AL15" s="390"/>
      <c r="AM15" s="390">
        <v>10</v>
      </c>
      <c r="AN15" s="391"/>
      <c r="AO15" s="391">
        <v>2</v>
      </c>
      <c r="AP15" s="391"/>
      <c r="AQ15" s="392">
        <f t="shared" si="3"/>
        <v>14</v>
      </c>
      <c r="AR15" s="384"/>
      <c r="AS15" s="392">
        <v>10</v>
      </c>
      <c r="AT15" s="384"/>
      <c r="AU15" s="389"/>
      <c r="AV15" s="390"/>
      <c r="AW15" s="390"/>
      <c r="AX15" s="390"/>
      <c r="AY15" s="390">
        <v>1</v>
      </c>
      <c r="AZ15" s="391"/>
      <c r="BA15" s="391"/>
      <c r="BB15" s="391"/>
      <c r="BC15" s="392">
        <f t="shared" si="4"/>
        <v>1</v>
      </c>
      <c r="BD15" s="384"/>
      <c r="BE15" s="392">
        <v>20</v>
      </c>
      <c r="BF15" s="384"/>
      <c r="BG15" s="389"/>
      <c r="BH15" s="390"/>
      <c r="BI15" s="392">
        <f t="shared" si="5"/>
        <v>0</v>
      </c>
      <c r="BJ15" s="384"/>
      <c r="BK15" s="390"/>
      <c r="BL15" s="390"/>
      <c r="BM15" s="390"/>
      <c r="BN15" s="391"/>
      <c r="BO15" s="392">
        <f t="shared" si="6"/>
        <v>0</v>
      </c>
      <c r="BP15" s="384"/>
      <c r="BQ15" s="389"/>
      <c r="BR15" s="390">
        <v>20</v>
      </c>
      <c r="BS15" s="390"/>
      <c r="BT15" s="390"/>
      <c r="BU15" s="390">
        <v>1</v>
      </c>
      <c r="BV15" s="391"/>
      <c r="BW15" s="391">
        <v>14</v>
      </c>
      <c r="BX15" s="391"/>
      <c r="BY15" s="392">
        <f t="shared" si="7"/>
        <v>35</v>
      </c>
      <c r="BZ15" s="384"/>
      <c r="CA15" s="389"/>
      <c r="CB15" s="390"/>
      <c r="CC15" s="390"/>
      <c r="CD15" s="390"/>
      <c r="CE15" s="390">
        <v>1</v>
      </c>
      <c r="CF15" s="391"/>
      <c r="CG15" s="391"/>
      <c r="CH15" s="391"/>
      <c r="CI15" s="392">
        <f t="shared" si="8"/>
        <v>1</v>
      </c>
      <c r="CJ15" s="48"/>
      <c r="CK15" s="418">
        <v>10</v>
      </c>
      <c r="CL15" s="418">
        <v>2</v>
      </c>
      <c r="CM15" s="80">
        <v>2</v>
      </c>
      <c r="CN15" s="80">
        <v>2</v>
      </c>
      <c r="CO15" s="80">
        <v>5</v>
      </c>
      <c r="CP15" s="419">
        <f t="shared" si="9"/>
        <v>21</v>
      </c>
      <c r="CQ15" s="448"/>
      <c r="CR15" s="451">
        <v>10.2</v>
      </c>
      <c r="CS15" s="448"/>
      <c r="CT15" s="390">
        <v>1</v>
      </c>
      <c r="CU15" s="391"/>
      <c r="CV15" s="391"/>
      <c r="CW15" s="391"/>
      <c r="CX15" s="455">
        <f t="shared" si="10"/>
        <v>1</v>
      </c>
    </row>
    <row r="16" spans="1:102" ht="12.75" customHeight="1">
      <c r="A16" s="113">
        <v>13</v>
      </c>
      <c r="B16" s="126">
        <v>13</v>
      </c>
      <c r="C16" s="72" t="s">
        <v>153</v>
      </c>
      <c r="D16" s="377">
        <f t="shared" si="0"/>
        <v>86.4</v>
      </c>
      <c r="E16" s="48"/>
      <c r="F16" s="442">
        <v>2</v>
      </c>
      <c r="G16" s="80"/>
      <c r="H16" s="443">
        <v>2</v>
      </c>
      <c r="I16" s="80"/>
      <c r="J16" s="443">
        <v>4</v>
      </c>
      <c r="K16" s="80"/>
      <c r="L16" s="443">
        <v>1</v>
      </c>
      <c r="M16" s="444">
        <v>1</v>
      </c>
      <c r="N16" s="88">
        <f t="shared" si="1"/>
        <v>10</v>
      </c>
      <c r="O16" s="48"/>
      <c r="P16" s="79">
        <v>2</v>
      </c>
      <c r="Q16" s="80"/>
      <c r="R16" s="80">
        <v>20</v>
      </c>
      <c r="S16" s="80"/>
      <c r="T16" s="80">
        <v>24</v>
      </c>
      <c r="U16" s="80"/>
      <c r="V16" s="80">
        <v>10</v>
      </c>
      <c r="W16" s="81">
        <v>20.4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2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3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7"/>
        <v>16</v>
      </c>
      <c r="BZ16" s="384"/>
      <c r="CA16" s="389"/>
      <c r="CB16" s="390"/>
      <c r="CC16" s="390">
        <v>2</v>
      </c>
      <c r="CD16" s="390"/>
      <c r="CE16" s="390"/>
      <c r="CF16" s="391"/>
      <c r="CG16" s="391"/>
      <c r="CH16" s="391"/>
      <c r="CI16" s="392">
        <f t="shared" si="8"/>
        <v>2</v>
      </c>
      <c r="CJ16" s="48"/>
      <c r="CK16" s="430">
        <v>10</v>
      </c>
      <c r="CL16" s="418">
        <v>2</v>
      </c>
      <c r="CM16" s="80">
        <v>2</v>
      </c>
      <c r="CN16" s="80">
        <v>9</v>
      </c>
      <c r="CO16" s="80">
        <v>2</v>
      </c>
      <c r="CP16" s="419">
        <f t="shared" si="9"/>
        <v>25</v>
      </c>
      <c r="CQ16" s="448"/>
      <c r="CR16" s="451">
        <v>3.4</v>
      </c>
      <c r="CS16" s="448"/>
      <c r="CT16" s="390"/>
      <c r="CU16" s="391"/>
      <c r="CV16" s="391"/>
      <c r="CW16" s="391"/>
      <c r="CX16" s="455">
        <f t="shared" si="10"/>
        <v>0</v>
      </c>
    </row>
    <row r="17" spans="1:102" ht="12.75" customHeight="1">
      <c r="A17" s="113">
        <v>14</v>
      </c>
      <c r="B17" s="126">
        <v>15</v>
      </c>
      <c r="C17" s="72" t="s">
        <v>39</v>
      </c>
      <c r="D17" s="377">
        <f t="shared" si="0"/>
        <v>85</v>
      </c>
      <c r="E17" s="48"/>
      <c r="F17" s="442">
        <v>1</v>
      </c>
      <c r="G17" s="80"/>
      <c r="H17" s="443">
        <v>4</v>
      </c>
      <c r="I17" s="80"/>
      <c r="J17" s="443">
        <v>1</v>
      </c>
      <c r="K17" s="443">
        <v>1</v>
      </c>
      <c r="L17" s="443">
        <v>2</v>
      </c>
      <c r="M17" s="81"/>
      <c r="N17" s="88">
        <f t="shared" si="1"/>
        <v>9</v>
      </c>
      <c r="O17" s="48"/>
      <c r="P17" s="79">
        <v>1</v>
      </c>
      <c r="Q17" s="80"/>
      <c r="R17" s="80">
        <v>27</v>
      </c>
      <c r="S17" s="80"/>
      <c r="T17" s="80">
        <v>1</v>
      </c>
      <c r="U17" s="80">
        <v>34</v>
      </c>
      <c r="V17" s="80">
        <v>2</v>
      </c>
      <c r="W17" s="81"/>
      <c r="X17" s="384"/>
      <c r="Y17" s="389"/>
      <c r="Z17" s="390"/>
      <c r="AA17" s="390"/>
      <c r="AB17" s="390"/>
      <c r="AC17" s="390"/>
      <c r="AD17" s="391">
        <v>1</v>
      </c>
      <c r="AE17" s="391"/>
      <c r="AF17" s="391"/>
      <c r="AG17" s="392">
        <f t="shared" si="2"/>
        <v>1</v>
      </c>
      <c r="AH17" s="384"/>
      <c r="AI17" s="389"/>
      <c r="AJ17" s="390"/>
      <c r="AK17" s="390">
        <v>4</v>
      </c>
      <c r="AL17" s="390"/>
      <c r="AM17" s="390"/>
      <c r="AN17" s="391">
        <v>20</v>
      </c>
      <c r="AO17" s="391">
        <v>1</v>
      </c>
      <c r="AP17" s="391"/>
      <c r="AQ17" s="392">
        <f t="shared" si="3"/>
        <v>25</v>
      </c>
      <c r="AR17" s="384"/>
      <c r="AS17" s="392">
        <v>30</v>
      </c>
      <c r="AT17" s="384"/>
      <c r="AU17" s="389"/>
      <c r="AV17" s="390"/>
      <c r="AW17" s="390">
        <v>2</v>
      </c>
      <c r="AX17" s="390"/>
      <c r="AY17" s="390"/>
      <c r="AZ17" s="391">
        <v>1</v>
      </c>
      <c r="BA17" s="391"/>
      <c r="BB17" s="391"/>
      <c r="BC17" s="392">
        <f t="shared" si="4"/>
        <v>3</v>
      </c>
      <c r="BD17" s="384"/>
      <c r="BE17" s="392"/>
      <c r="BF17" s="384"/>
      <c r="BG17" s="389"/>
      <c r="BH17" s="390"/>
      <c r="BI17" s="392">
        <f t="shared" si="5"/>
        <v>0</v>
      </c>
      <c r="BJ17" s="384"/>
      <c r="BK17" s="390"/>
      <c r="BL17" s="390"/>
      <c r="BM17" s="390"/>
      <c r="BN17" s="391"/>
      <c r="BO17" s="392">
        <f t="shared" si="6"/>
        <v>0</v>
      </c>
      <c r="BP17" s="384"/>
      <c r="BQ17" s="389"/>
      <c r="BR17" s="390"/>
      <c r="BS17" s="390">
        <v>6</v>
      </c>
      <c r="BT17" s="390"/>
      <c r="BU17" s="390"/>
      <c r="BV17" s="391"/>
      <c r="BW17" s="391"/>
      <c r="BX17" s="391"/>
      <c r="BY17" s="392">
        <f t="shared" si="7"/>
        <v>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 t="shared" si="8"/>
        <v>2</v>
      </c>
      <c r="CJ17" s="48"/>
      <c r="CK17" s="418">
        <v>10</v>
      </c>
      <c r="CL17" s="418">
        <v>2</v>
      </c>
      <c r="CM17" s="80">
        <v>2</v>
      </c>
      <c r="CN17" s="80">
        <v>2</v>
      </c>
      <c r="CO17" s="80">
        <v>1</v>
      </c>
      <c r="CP17" s="419">
        <f t="shared" si="9"/>
        <v>17</v>
      </c>
      <c r="CQ17" s="448"/>
      <c r="CR17" s="451"/>
      <c r="CS17" s="448"/>
      <c r="CT17" s="390"/>
      <c r="CU17" s="391">
        <v>1</v>
      </c>
      <c r="CV17" s="391"/>
      <c r="CW17" s="391"/>
      <c r="CX17" s="455">
        <f t="shared" si="10"/>
        <v>1</v>
      </c>
    </row>
    <row r="18" spans="1:102" ht="12.75" customHeight="1">
      <c r="A18" s="113">
        <v>15</v>
      </c>
      <c r="B18" s="126">
        <v>7</v>
      </c>
      <c r="C18" s="73" t="s">
        <v>755</v>
      </c>
      <c r="D18" s="377">
        <f t="shared" si="0"/>
        <v>70</v>
      </c>
      <c r="E18" s="48"/>
      <c r="F18" s="442">
        <v>1</v>
      </c>
      <c r="G18" s="80"/>
      <c r="H18" s="443">
        <v>1</v>
      </c>
      <c r="I18" s="80"/>
      <c r="J18" s="443">
        <v>2</v>
      </c>
      <c r="K18" s="80"/>
      <c r="L18" s="443">
        <v>3</v>
      </c>
      <c r="M18" s="444">
        <v>2</v>
      </c>
      <c r="N18" s="88">
        <f t="shared" si="1"/>
        <v>9</v>
      </c>
      <c r="O18" s="48"/>
      <c r="P18" s="79">
        <v>1</v>
      </c>
      <c r="Q18" s="80"/>
      <c r="R18" s="80">
        <v>1</v>
      </c>
      <c r="S18" s="80"/>
      <c r="T18" s="80">
        <v>3</v>
      </c>
      <c r="U18" s="80"/>
      <c r="V18" s="80">
        <v>3</v>
      </c>
      <c r="W18" s="81">
        <v>2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3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4"/>
        <v>0</v>
      </c>
      <c r="BD18" s="384"/>
      <c r="BE18" s="392"/>
      <c r="BF18" s="384"/>
      <c r="BG18" s="389">
        <v>50</v>
      </c>
      <c r="BH18" s="390"/>
      <c r="BI18" s="392">
        <f t="shared" si="5"/>
        <v>50</v>
      </c>
      <c r="BJ18" s="384"/>
      <c r="BK18" s="390"/>
      <c r="BL18" s="390"/>
      <c r="BM18" s="390"/>
      <c r="BN18" s="391"/>
      <c r="BO18" s="392">
        <f t="shared" si="6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7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8"/>
        <v>1</v>
      </c>
      <c r="CJ18" s="48"/>
      <c r="CK18" s="430">
        <v>10</v>
      </c>
      <c r="CL18" s="418">
        <v>1</v>
      </c>
      <c r="CM18" s="80">
        <v>2</v>
      </c>
      <c r="CN18" s="80">
        <v>2</v>
      </c>
      <c r="CO18" s="80">
        <v>2</v>
      </c>
      <c r="CP18" s="419">
        <f t="shared" si="9"/>
        <v>17</v>
      </c>
      <c r="CQ18" s="448"/>
      <c r="CR18" s="451"/>
      <c r="CS18" s="448"/>
      <c r="CT18" s="390">
        <v>1</v>
      </c>
      <c r="CU18" s="391"/>
      <c r="CV18" s="391"/>
      <c r="CW18" s="391"/>
      <c r="CX18" s="455">
        <f t="shared" si="10"/>
        <v>1</v>
      </c>
    </row>
    <row r="19" spans="1:102" ht="12.75" customHeight="1">
      <c r="A19" s="113">
        <v>16</v>
      </c>
      <c r="B19" s="126">
        <v>10</v>
      </c>
      <c r="C19" s="73" t="s">
        <v>594</v>
      </c>
      <c r="D19" s="377">
        <f t="shared" si="0"/>
        <v>49</v>
      </c>
      <c r="E19" s="48"/>
      <c r="F19" s="442">
        <v>1</v>
      </c>
      <c r="G19" s="80"/>
      <c r="H19" s="443">
        <v>2</v>
      </c>
      <c r="I19" s="80"/>
      <c r="J19" s="443">
        <v>3</v>
      </c>
      <c r="K19" s="80"/>
      <c r="L19" s="443">
        <v>1</v>
      </c>
      <c r="M19" s="444">
        <v>1</v>
      </c>
      <c r="N19" s="88">
        <f t="shared" si="1"/>
        <v>8</v>
      </c>
      <c r="O19" s="48"/>
      <c r="P19" s="79">
        <v>1</v>
      </c>
      <c r="Q19" s="80"/>
      <c r="R19" s="80">
        <v>33</v>
      </c>
      <c r="S19" s="80"/>
      <c r="T19" s="80">
        <v>3</v>
      </c>
      <c r="U19" s="80"/>
      <c r="V19" s="80">
        <v>1</v>
      </c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7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8"/>
        <v>0</v>
      </c>
      <c r="CJ19" s="48"/>
      <c r="CK19" s="418">
        <v>10</v>
      </c>
      <c r="CL19" s="418">
        <v>2</v>
      </c>
      <c r="CM19" s="80">
        <v>2</v>
      </c>
      <c r="CN19" s="80">
        <v>2</v>
      </c>
      <c r="CO19" s="80">
        <v>2</v>
      </c>
      <c r="CP19" s="419">
        <f t="shared" si="9"/>
        <v>18</v>
      </c>
      <c r="CQ19" s="448"/>
      <c r="CR19" s="451"/>
      <c r="CS19" s="448"/>
      <c r="CT19" s="390"/>
      <c r="CU19" s="391"/>
      <c r="CV19" s="391"/>
      <c r="CW19" s="391"/>
      <c r="CX19" s="455">
        <f t="shared" si="10"/>
        <v>0</v>
      </c>
    </row>
    <row r="20" spans="1:102" ht="12.75" customHeight="1">
      <c r="A20" s="113">
        <v>17</v>
      </c>
      <c r="B20" s="126">
        <v>24</v>
      </c>
      <c r="C20" s="293" t="s">
        <v>237</v>
      </c>
      <c r="D20" s="377">
        <f t="shared" si="0"/>
        <v>32.8</v>
      </c>
      <c r="E20" s="48"/>
      <c r="F20" s="79"/>
      <c r="G20" s="80"/>
      <c r="H20" s="80"/>
      <c r="I20" s="443">
        <v>1</v>
      </c>
      <c r="J20" s="443">
        <v>2</v>
      </c>
      <c r="K20" s="80"/>
      <c r="L20" s="443">
        <v>4</v>
      </c>
      <c r="M20" s="81"/>
      <c r="N20" s="88">
        <f t="shared" si="1"/>
        <v>7</v>
      </c>
      <c r="O20" s="48"/>
      <c r="P20" s="79"/>
      <c r="Q20" s="80"/>
      <c r="R20" s="80"/>
      <c r="S20" s="80"/>
      <c r="T20" s="80">
        <v>2</v>
      </c>
      <c r="U20" s="80"/>
      <c r="V20" s="80">
        <v>20.8</v>
      </c>
      <c r="W20" s="81"/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3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4"/>
        <v>0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  <c r="BP20" s="384"/>
      <c r="BQ20" s="389"/>
      <c r="BR20" s="390"/>
      <c r="BS20" s="390"/>
      <c r="BT20" s="390"/>
      <c r="BU20" s="390"/>
      <c r="BV20" s="391"/>
      <c r="BW20" s="391">
        <v>11</v>
      </c>
      <c r="BX20" s="391"/>
      <c r="BY20" s="392">
        <f t="shared" si="7"/>
        <v>11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 t="shared" si="8"/>
        <v>0</v>
      </c>
      <c r="CJ20" s="48"/>
      <c r="CK20" s="418">
        <v>10</v>
      </c>
      <c r="CL20" s="418"/>
      <c r="CM20" s="80">
        <v>2</v>
      </c>
      <c r="CN20" s="80">
        <v>2</v>
      </c>
      <c r="CO20" s="80">
        <v>1</v>
      </c>
      <c r="CP20" s="419">
        <f t="shared" si="9"/>
        <v>15</v>
      </c>
      <c r="CQ20" s="448"/>
      <c r="CR20" s="451">
        <v>6.8</v>
      </c>
      <c r="CS20" s="448"/>
      <c r="CT20" s="390"/>
      <c r="CU20" s="391"/>
      <c r="CV20" s="391"/>
      <c r="CW20" s="391"/>
      <c r="CX20" s="455">
        <f t="shared" si="10"/>
        <v>0</v>
      </c>
    </row>
    <row r="21" spans="1:102" ht="12.75" customHeight="1">
      <c r="A21" s="113">
        <v>18</v>
      </c>
      <c r="B21" s="126">
        <v>24</v>
      </c>
      <c r="C21" s="73" t="s">
        <v>20</v>
      </c>
      <c r="D21" s="437">
        <f t="shared" si="0"/>
        <v>32</v>
      </c>
      <c r="E21" s="48"/>
      <c r="F21" s="442">
        <v>1</v>
      </c>
      <c r="G21" s="80"/>
      <c r="H21" s="443">
        <v>4</v>
      </c>
      <c r="I21" s="443">
        <v>1</v>
      </c>
      <c r="J21" s="443">
        <v>2</v>
      </c>
      <c r="K21" s="80"/>
      <c r="L21" s="443">
        <v>1</v>
      </c>
      <c r="M21" s="81"/>
      <c r="N21" s="88">
        <f t="shared" si="1"/>
        <v>9</v>
      </c>
      <c r="O21" s="48"/>
      <c r="P21" s="79">
        <v>1</v>
      </c>
      <c r="Q21" s="80"/>
      <c r="R21" s="80">
        <v>9</v>
      </c>
      <c r="S21" s="80">
        <v>1</v>
      </c>
      <c r="T21" s="80">
        <v>10</v>
      </c>
      <c r="U21" s="80"/>
      <c r="V21" s="80">
        <v>1</v>
      </c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2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3"/>
        <v>3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  <c r="BP21" s="384"/>
      <c r="BQ21" s="389"/>
      <c r="BR21" s="390"/>
      <c r="BS21" s="390">
        <v>1</v>
      </c>
      <c r="BT21" s="390"/>
      <c r="BU21" s="390"/>
      <c r="BV21" s="391"/>
      <c r="BW21" s="391"/>
      <c r="BX21" s="391"/>
      <c r="BY21" s="392">
        <f t="shared" si="7"/>
        <v>1</v>
      </c>
      <c r="BZ21" s="384"/>
      <c r="CA21" s="389"/>
      <c r="CB21" s="390"/>
      <c r="CC21" s="390">
        <v>1</v>
      </c>
      <c r="CD21" s="390"/>
      <c r="CE21" s="390">
        <v>1</v>
      </c>
      <c r="CF21" s="391"/>
      <c r="CG21" s="391"/>
      <c r="CH21" s="391"/>
      <c r="CI21" s="392">
        <f t="shared" si="8"/>
        <v>2</v>
      </c>
      <c r="CJ21" s="48"/>
      <c r="CK21" s="418">
        <v>10</v>
      </c>
      <c r="CL21" s="418">
        <v>2</v>
      </c>
      <c r="CM21" s="80">
        <v>2</v>
      </c>
      <c r="CN21" s="80">
        <v>2</v>
      </c>
      <c r="CO21" s="80">
        <v>1</v>
      </c>
      <c r="CP21" s="419">
        <f t="shared" si="9"/>
        <v>17</v>
      </c>
      <c r="CQ21" s="448"/>
      <c r="CR21" s="451">
        <v>6</v>
      </c>
      <c r="CS21" s="448"/>
      <c r="CT21" s="390"/>
      <c r="CU21" s="391"/>
      <c r="CV21" s="391"/>
      <c r="CW21" s="391"/>
      <c r="CX21" s="455">
        <f t="shared" si="10"/>
        <v>0</v>
      </c>
    </row>
    <row r="22" spans="1:102" ht="12.75" customHeight="1">
      <c r="A22" s="113">
        <v>19</v>
      </c>
      <c r="B22" s="126">
        <v>22</v>
      </c>
      <c r="C22" s="72" t="s">
        <v>19</v>
      </c>
      <c r="D22" s="377">
        <f t="shared" si="0"/>
        <v>27</v>
      </c>
      <c r="E22" s="48"/>
      <c r="F22" s="442">
        <v>1</v>
      </c>
      <c r="G22" s="443">
        <v>1</v>
      </c>
      <c r="H22" s="443">
        <v>2</v>
      </c>
      <c r="I22" s="80"/>
      <c r="J22" s="443">
        <v>2</v>
      </c>
      <c r="K22" s="80"/>
      <c r="L22" s="443">
        <v>1</v>
      </c>
      <c r="M22" s="444">
        <v>1</v>
      </c>
      <c r="N22" s="88">
        <f t="shared" si="1"/>
        <v>8</v>
      </c>
      <c r="O22" s="48"/>
      <c r="P22" s="79">
        <v>1</v>
      </c>
      <c r="Q22" s="80">
        <v>8</v>
      </c>
      <c r="R22" s="80">
        <v>4</v>
      </c>
      <c r="S22" s="80"/>
      <c r="T22" s="80">
        <v>2</v>
      </c>
      <c r="U22" s="80"/>
      <c r="V22" s="80">
        <v>1</v>
      </c>
      <c r="W22" s="81">
        <v>1</v>
      </c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2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3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7"/>
        <v>0</v>
      </c>
      <c r="BZ22" s="384"/>
      <c r="CA22" s="389"/>
      <c r="CB22" s="390"/>
      <c r="CC22" s="390">
        <v>1</v>
      </c>
      <c r="CD22" s="390"/>
      <c r="CE22" s="390"/>
      <c r="CF22" s="391"/>
      <c r="CG22" s="391"/>
      <c r="CH22" s="391"/>
      <c r="CI22" s="392">
        <f t="shared" si="8"/>
        <v>1</v>
      </c>
      <c r="CJ22" s="48"/>
      <c r="CK22" s="418">
        <v>10</v>
      </c>
      <c r="CL22" s="418">
        <v>1</v>
      </c>
      <c r="CM22" s="80">
        <v>2</v>
      </c>
      <c r="CN22" s="80">
        <v>2</v>
      </c>
      <c r="CO22" s="80">
        <v>2</v>
      </c>
      <c r="CP22" s="419">
        <f t="shared" si="9"/>
        <v>17</v>
      </c>
      <c r="CQ22" s="448"/>
      <c r="CR22" s="451"/>
      <c r="CS22" s="448"/>
      <c r="CT22" s="390"/>
      <c r="CU22" s="391"/>
      <c r="CV22" s="391"/>
      <c r="CW22" s="391"/>
      <c r="CX22" s="455">
        <f t="shared" si="10"/>
        <v>0</v>
      </c>
    </row>
    <row r="23" spans="1:102" ht="12.75" customHeight="1">
      <c r="A23" s="113">
        <v>20</v>
      </c>
      <c r="B23" s="126">
        <v>16</v>
      </c>
      <c r="C23" s="73" t="s">
        <v>27</v>
      </c>
      <c r="D23" s="437">
        <f t="shared" si="0"/>
        <v>25</v>
      </c>
      <c r="E23" s="48"/>
      <c r="F23" s="79"/>
      <c r="G23" s="80"/>
      <c r="H23" s="443">
        <v>1</v>
      </c>
      <c r="I23" s="80"/>
      <c r="J23" s="80"/>
      <c r="K23" s="80"/>
      <c r="L23" s="443">
        <v>3</v>
      </c>
      <c r="M23" s="444">
        <v>1</v>
      </c>
      <c r="N23" s="88">
        <f t="shared" si="1"/>
        <v>5</v>
      </c>
      <c r="O23" s="48"/>
      <c r="P23" s="79"/>
      <c r="Q23" s="80"/>
      <c r="R23" s="80">
        <v>12</v>
      </c>
      <c r="S23" s="80"/>
      <c r="T23" s="80"/>
      <c r="U23" s="80"/>
      <c r="V23" s="80">
        <v>8</v>
      </c>
      <c r="W23" s="81">
        <v>5</v>
      </c>
      <c r="X23" s="384"/>
      <c r="Y23" s="389"/>
      <c r="Z23" s="390"/>
      <c r="AA23" s="390"/>
      <c r="AB23" s="390"/>
      <c r="AC23" s="390"/>
      <c r="AD23" s="391"/>
      <c r="AE23" s="391"/>
      <c r="AF23" s="391"/>
      <c r="AG23" s="392">
        <f t="shared" si="2"/>
        <v>0</v>
      </c>
      <c r="AH23" s="384"/>
      <c r="AI23" s="389"/>
      <c r="AJ23" s="390"/>
      <c r="AK23" s="390">
        <v>1</v>
      </c>
      <c r="AL23" s="390"/>
      <c r="AM23" s="390"/>
      <c r="AN23" s="391"/>
      <c r="AO23" s="391"/>
      <c r="AP23" s="391">
        <v>1</v>
      </c>
      <c r="AQ23" s="392">
        <f t="shared" si="3"/>
        <v>2</v>
      </c>
      <c r="AR23" s="384"/>
      <c r="AS23" s="392">
        <v>10</v>
      </c>
      <c r="AT23" s="384"/>
      <c r="AU23" s="389"/>
      <c r="AV23" s="390"/>
      <c r="AW23" s="390">
        <v>1</v>
      </c>
      <c r="AX23" s="390"/>
      <c r="AY23" s="390"/>
      <c r="AZ23" s="391"/>
      <c r="BA23" s="391"/>
      <c r="BB23" s="391"/>
      <c r="BC23" s="392">
        <f t="shared" si="4"/>
        <v>1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 t="shared" si="7"/>
        <v>0</v>
      </c>
      <c r="BZ23" s="384"/>
      <c r="CA23" s="389"/>
      <c r="CB23" s="390"/>
      <c r="CC23" s="390"/>
      <c r="CD23" s="390"/>
      <c r="CE23" s="390"/>
      <c r="CF23" s="391"/>
      <c r="CG23" s="391"/>
      <c r="CH23" s="391"/>
      <c r="CI23" s="392">
        <f t="shared" si="8"/>
        <v>0</v>
      </c>
      <c r="CJ23" s="48"/>
      <c r="CK23" s="418"/>
      <c r="CL23" s="418"/>
      <c r="CM23" s="80"/>
      <c r="CN23" s="80"/>
      <c r="CO23" s="80"/>
      <c r="CP23" s="419">
        <f t="shared" si="9"/>
        <v>0</v>
      </c>
      <c r="CQ23" s="448"/>
      <c r="CR23" s="451">
        <v>12</v>
      </c>
      <c r="CS23" s="448"/>
      <c r="CT23" s="390"/>
      <c r="CU23" s="391"/>
      <c r="CV23" s="391"/>
      <c r="CW23" s="391"/>
      <c r="CX23" s="455">
        <f t="shared" si="10"/>
        <v>0</v>
      </c>
    </row>
    <row r="24" spans="1:102" ht="12.75" customHeight="1">
      <c r="A24" s="113">
        <v>20</v>
      </c>
      <c r="B24" s="126">
        <v>14</v>
      </c>
      <c r="C24" s="72" t="s">
        <v>57</v>
      </c>
      <c r="D24" s="377">
        <f t="shared" si="0"/>
        <v>25</v>
      </c>
      <c r="E24" s="48"/>
      <c r="F24" s="79"/>
      <c r="G24" s="80"/>
      <c r="H24" s="443">
        <v>2</v>
      </c>
      <c r="I24" s="443">
        <v>1</v>
      </c>
      <c r="J24" s="443">
        <v>3</v>
      </c>
      <c r="K24" s="443">
        <v>1</v>
      </c>
      <c r="L24" s="80"/>
      <c r="M24" s="81"/>
      <c r="N24" s="88">
        <f t="shared" si="1"/>
        <v>7</v>
      </c>
      <c r="O24" s="48"/>
      <c r="P24" s="79"/>
      <c r="Q24" s="80"/>
      <c r="R24" s="80">
        <v>2</v>
      </c>
      <c r="S24" s="80">
        <v>1</v>
      </c>
      <c r="T24" s="80">
        <v>3</v>
      </c>
      <c r="U24" s="80">
        <v>9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3"/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7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8"/>
        <v>0</v>
      </c>
      <c r="CJ24" s="48"/>
      <c r="CK24" s="430">
        <v>10</v>
      </c>
      <c r="CL24" s="418">
        <v>1</v>
      </c>
      <c r="CM24" s="80">
        <v>2</v>
      </c>
      <c r="CN24" s="80">
        <v>2</v>
      </c>
      <c r="CO24" s="80"/>
      <c r="CP24" s="419">
        <f t="shared" si="9"/>
        <v>15</v>
      </c>
      <c r="CQ24" s="448"/>
      <c r="CR24" s="451">
        <v>6</v>
      </c>
      <c r="CS24" s="448"/>
      <c r="CT24" s="390">
        <v>2</v>
      </c>
      <c r="CU24" s="391">
        <v>1</v>
      </c>
      <c r="CV24" s="391"/>
      <c r="CW24" s="391"/>
      <c r="CX24" s="455">
        <f t="shared" si="10"/>
        <v>3</v>
      </c>
    </row>
    <row r="25" spans="1:102" ht="12.75" customHeight="1">
      <c r="A25" s="113">
        <v>22</v>
      </c>
      <c r="B25" s="126">
        <v>19</v>
      </c>
      <c r="C25" s="73" t="s">
        <v>729</v>
      </c>
      <c r="D25" s="377">
        <f t="shared" si="0"/>
        <v>16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 t="shared" si="1"/>
        <v>2</v>
      </c>
      <c r="O25" s="48"/>
      <c r="P25" s="79"/>
      <c r="Q25" s="80"/>
      <c r="R25" s="80">
        <v>2</v>
      </c>
      <c r="S25" s="80"/>
      <c r="T25" s="80"/>
      <c r="U25" s="80"/>
      <c r="V25" s="80">
        <v>14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 t="shared" si="2"/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 t="shared" si="3"/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7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8"/>
        <v>0</v>
      </c>
      <c r="CJ25" s="48"/>
      <c r="CK25" s="418"/>
      <c r="CL25" s="418"/>
      <c r="CM25" s="80"/>
      <c r="CN25" s="80"/>
      <c r="CO25" s="80"/>
      <c r="CP25" s="419">
        <f t="shared" si="9"/>
        <v>0</v>
      </c>
      <c r="CQ25" s="448"/>
      <c r="CR25" s="451">
        <v>4</v>
      </c>
      <c r="CS25" s="448"/>
      <c r="CT25" s="390"/>
      <c r="CU25" s="391"/>
      <c r="CV25" s="391">
        <v>8</v>
      </c>
      <c r="CW25" s="391"/>
      <c r="CX25" s="455">
        <f t="shared" si="10"/>
        <v>8</v>
      </c>
    </row>
    <row r="26" spans="1:102" ht="12.75" customHeight="1">
      <c r="A26" s="113">
        <v>23</v>
      </c>
      <c r="B26" s="127">
        <v>26</v>
      </c>
      <c r="C26" s="73" t="s">
        <v>386</v>
      </c>
      <c r="D26" s="377">
        <f t="shared" si="0"/>
        <v>4.4</v>
      </c>
      <c r="E26" s="48"/>
      <c r="F26" s="79"/>
      <c r="G26" s="80"/>
      <c r="H26" s="80"/>
      <c r="I26" s="443">
        <v>1</v>
      </c>
      <c r="J26" s="443">
        <v>1</v>
      </c>
      <c r="K26" s="80"/>
      <c r="L26" s="80"/>
      <c r="M26" s="81"/>
      <c r="N26" s="88">
        <f t="shared" si="1"/>
        <v>2</v>
      </c>
      <c r="O26" s="48"/>
      <c r="P26" s="79"/>
      <c r="Q26" s="80"/>
      <c r="R26" s="80"/>
      <c r="S26" s="80">
        <v>1</v>
      </c>
      <c r="T26" s="80">
        <v>3.4</v>
      </c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7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8"/>
        <v>0</v>
      </c>
      <c r="CJ26" s="48"/>
      <c r="CK26" s="418"/>
      <c r="CL26" s="420"/>
      <c r="CM26" s="82"/>
      <c r="CN26" s="80"/>
      <c r="CO26" s="82"/>
      <c r="CP26" s="419">
        <f t="shared" si="9"/>
        <v>0</v>
      </c>
      <c r="CQ26" s="448"/>
      <c r="CR26" s="451">
        <v>3.4</v>
      </c>
      <c r="CS26" s="448"/>
      <c r="CT26" s="390"/>
      <c r="CU26" s="391"/>
      <c r="CV26" s="391"/>
      <c r="CW26" s="391"/>
      <c r="CX26" s="455">
        <f t="shared" si="10"/>
        <v>0</v>
      </c>
    </row>
    <row r="27" spans="1:102" ht="12.75" customHeight="1">
      <c r="A27" s="113">
        <v>24</v>
      </c>
      <c r="B27" s="126">
        <v>21</v>
      </c>
      <c r="C27" s="73" t="s">
        <v>387</v>
      </c>
      <c r="D27" s="377">
        <f t="shared" si="0"/>
        <v>3</v>
      </c>
      <c r="E27" s="48"/>
      <c r="F27" s="442">
        <v>1</v>
      </c>
      <c r="G27" s="80"/>
      <c r="H27" s="80"/>
      <c r="I27" s="80"/>
      <c r="J27" s="80"/>
      <c r="K27" s="80"/>
      <c r="L27" s="443">
        <v>1</v>
      </c>
      <c r="M27" s="81"/>
      <c r="N27" s="88">
        <f t="shared" si="1"/>
        <v>2</v>
      </c>
      <c r="O27" s="48"/>
      <c r="P27" s="79"/>
      <c r="Q27" s="80"/>
      <c r="R27" s="80"/>
      <c r="S27" s="80"/>
      <c r="T27" s="80">
        <v>3</v>
      </c>
      <c r="U27" s="80"/>
      <c r="V27" s="80"/>
      <c r="W27" s="81"/>
      <c r="X27" s="384"/>
      <c r="Y27" s="389"/>
      <c r="Z27" s="390"/>
      <c r="AA27" s="390"/>
      <c r="AB27" s="390"/>
      <c r="AC27" s="390">
        <v>1</v>
      </c>
      <c r="AD27" s="391"/>
      <c r="AE27" s="391"/>
      <c r="AF27" s="391"/>
      <c r="AG27" s="392">
        <f t="shared" si="2"/>
        <v>1</v>
      </c>
      <c r="AH27" s="384"/>
      <c r="AI27" s="389"/>
      <c r="AJ27" s="390"/>
      <c r="AK27" s="390"/>
      <c r="AL27" s="390"/>
      <c r="AM27" s="390">
        <v>1</v>
      </c>
      <c r="AN27" s="391"/>
      <c r="AO27" s="391"/>
      <c r="AP27" s="391"/>
      <c r="AQ27" s="392">
        <f t="shared" si="3"/>
        <v>1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  <c r="BP27" s="384"/>
      <c r="BQ27" s="389"/>
      <c r="BR27" s="390"/>
      <c r="BS27" s="390"/>
      <c r="BT27" s="390"/>
      <c r="BU27" s="390"/>
      <c r="BV27" s="391"/>
      <c r="BW27" s="391"/>
      <c r="BX27" s="391"/>
      <c r="BY27" s="392">
        <f t="shared" si="7"/>
        <v>0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8"/>
        <v>0</v>
      </c>
      <c r="CJ27" s="48"/>
      <c r="CK27" s="418"/>
      <c r="CL27" s="420"/>
      <c r="CM27" s="82"/>
      <c r="CN27" s="80"/>
      <c r="CO27" s="82"/>
      <c r="CP27" s="419">
        <f t="shared" si="9"/>
        <v>0</v>
      </c>
      <c r="CQ27" s="448"/>
      <c r="CR27" s="451"/>
      <c r="CS27" s="448"/>
      <c r="CT27" s="390">
        <v>1</v>
      </c>
      <c r="CU27" s="391"/>
      <c r="CV27" s="391"/>
      <c r="CW27" s="391"/>
      <c r="CX27" s="455">
        <f t="shared" si="10"/>
        <v>1</v>
      </c>
    </row>
    <row r="28" spans="1:102" ht="12.75" customHeight="1">
      <c r="A28" s="113">
        <v>25</v>
      </c>
      <c r="B28" s="127">
        <v>26</v>
      </c>
      <c r="C28" s="293" t="s">
        <v>49</v>
      </c>
      <c r="D28" s="377">
        <f t="shared" si="0"/>
        <v>2</v>
      </c>
      <c r="E28" s="48"/>
      <c r="F28" s="79"/>
      <c r="G28" s="80"/>
      <c r="H28" s="443">
        <v>1</v>
      </c>
      <c r="I28" s="80"/>
      <c r="J28" s="443">
        <v>1</v>
      </c>
      <c r="K28" s="80"/>
      <c r="L28" s="443">
        <v>1</v>
      </c>
      <c r="M28" s="81"/>
      <c r="N28" s="88">
        <f t="shared" si="1"/>
        <v>3</v>
      </c>
      <c r="O28" s="48"/>
      <c r="P28" s="79"/>
      <c r="Q28" s="80"/>
      <c r="R28" s="80">
        <v>1</v>
      </c>
      <c r="S28" s="80"/>
      <c r="T28" s="80"/>
      <c r="U28" s="80"/>
      <c r="V28" s="80">
        <v>1</v>
      </c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  <c r="BP28" s="384"/>
      <c r="BQ28" s="389"/>
      <c r="BR28" s="390"/>
      <c r="BS28" s="390">
        <v>1</v>
      </c>
      <c r="BT28" s="390"/>
      <c r="BU28" s="390"/>
      <c r="BV28" s="391"/>
      <c r="BW28" s="391"/>
      <c r="BX28" s="391"/>
      <c r="BY28" s="392">
        <f t="shared" si="7"/>
        <v>1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8"/>
        <v>0</v>
      </c>
      <c r="CJ28" s="48"/>
      <c r="CK28" s="418"/>
      <c r="CL28" s="418"/>
      <c r="CM28" s="80"/>
      <c r="CN28" s="80"/>
      <c r="CO28" s="80"/>
      <c r="CP28" s="419">
        <f t="shared" si="9"/>
        <v>0</v>
      </c>
      <c r="CQ28" s="448"/>
      <c r="CR28" s="451"/>
      <c r="CS28" s="448"/>
      <c r="CT28" s="390"/>
      <c r="CU28" s="391"/>
      <c r="CV28" s="391">
        <v>1</v>
      </c>
      <c r="CW28" s="391"/>
      <c r="CX28" s="455">
        <f t="shared" si="10"/>
        <v>1</v>
      </c>
    </row>
    <row r="29" spans="1:102" ht="12.75" customHeight="1">
      <c r="A29" s="114" t="s">
        <v>52</v>
      </c>
      <c r="B29" s="127" t="s">
        <v>52</v>
      </c>
      <c r="C29" s="408" t="s">
        <v>22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7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8"/>
        <v>0</v>
      </c>
      <c r="CJ29" s="48"/>
      <c r="CK29" s="418"/>
      <c r="CL29" s="418"/>
      <c r="CM29" s="80"/>
      <c r="CN29" s="80"/>
      <c r="CO29" s="80"/>
      <c r="CP29" s="419">
        <f t="shared" si="9"/>
        <v>0</v>
      </c>
      <c r="CQ29" s="448"/>
      <c r="CR29" s="451"/>
      <c r="CS29" s="448"/>
      <c r="CT29" s="390"/>
      <c r="CU29" s="391"/>
      <c r="CV29" s="391"/>
      <c r="CW29" s="391"/>
      <c r="CX29" s="455">
        <f t="shared" si="10"/>
        <v>0</v>
      </c>
    </row>
    <row r="30" spans="1:102" ht="12.75" customHeight="1">
      <c r="A30" s="114" t="s">
        <v>52</v>
      </c>
      <c r="B30" s="127" t="s">
        <v>52</v>
      </c>
      <c r="C30" s="408" t="s">
        <v>105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 t="shared" si="1"/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7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8"/>
        <v>0</v>
      </c>
      <c r="CJ30" s="48"/>
      <c r="CK30" s="418"/>
      <c r="CL30" s="418"/>
      <c r="CM30" s="80"/>
      <c r="CN30" s="80"/>
      <c r="CO30" s="80"/>
      <c r="CP30" s="419">
        <f t="shared" si="9"/>
        <v>0</v>
      </c>
      <c r="CQ30" s="448"/>
      <c r="CR30" s="451"/>
      <c r="CS30" s="448"/>
      <c r="CT30" s="390"/>
      <c r="CU30" s="391"/>
      <c r="CV30" s="391"/>
      <c r="CW30" s="391"/>
      <c r="CX30" s="455">
        <f t="shared" si="10"/>
        <v>0</v>
      </c>
    </row>
    <row r="31" spans="1:102" ht="12.75" customHeight="1">
      <c r="A31" s="114" t="s">
        <v>52</v>
      </c>
      <c r="B31" s="127" t="s">
        <v>52</v>
      </c>
      <c r="C31" s="293" t="s">
        <v>24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7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8"/>
        <v>0</v>
      </c>
      <c r="CJ31" s="48"/>
      <c r="CK31" s="418"/>
      <c r="CL31" s="418"/>
      <c r="CM31" s="80"/>
      <c r="CN31" s="80"/>
      <c r="CO31" s="80"/>
      <c r="CP31" s="419">
        <f t="shared" si="9"/>
        <v>0</v>
      </c>
      <c r="CQ31" s="448"/>
      <c r="CR31" s="451"/>
      <c r="CS31" s="448"/>
      <c r="CT31" s="390"/>
      <c r="CU31" s="391"/>
      <c r="CV31" s="391"/>
      <c r="CW31" s="391"/>
      <c r="CX31" s="455">
        <f t="shared" si="10"/>
        <v>0</v>
      </c>
    </row>
    <row r="32" spans="1:102" ht="12.75" customHeight="1">
      <c r="A32" s="114" t="s">
        <v>52</v>
      </c>
      <c r="B32" s="127" t="s">
        <v>52</v>
      </c>
      <c r="C32" s="293" t="s">
        <v>152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7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8"/>
        <v>0</v>
      </c>
      <c r="CJ32" s="48"/>
      <c r="CK32" s="418"/>
      <c r="CL32" s="421"/>
      <c r="CM32" s="422"/>
      <c r="CN32" s="80"/>
      <c r="CO32" s="80"/>
      <c r="CP32" s="419">
        <f t="shared" si="9"/>
        <v>0</v>
      </c>
      <c r="CQ32" s="448"/>
      <c r="CR32" s="451"/>
      <c r="CS32" s="448"/>
      <c r="CT32" s="394"/>
      <c r="CU32" s="395"/>
      <c r="CV32" s="395"/>
      <c r="CW32" s="395"/>
      <c r="CX32" s="455">
        <f t="shared" si="10"/>
        <v>0</v>
      </c>
    </row>
    <row r="33" spans="1:102" ht="12.75" customHeight="1">
      <c r="A33" s="114" t="s">
        <v>52</v>
      </c>
      <c r="B33" s="127" t="s">
        <v>52</v>
      </c>
      <c r="C33" s="293" t="s">
        <v>56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7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8"/>
        <v>0</v>
      </c>
      <c r="CJ33" s="48"/>
      <c r="CK33" s="418"/>
      <c r="CL33" s="421"/>
      <c r="CM33" s="422"/>
      <c r="CN33" s="80"/>
      <c r="CO33" s="80"/>
      <c r="CP33" s="419">
        <f t="shared" si="9"/>
        <v>0</v>
      </c>
      <c r="CQ33" s="448"/>
      <c r="CR33" s="451"/>
      <c r="CS33" s="448"/>
      <c r="CT33" s="394"/>
      <c r="CU33" s="395"/>
      <c r="CV33" s="395"/>
      <c r="CW33" s="395"/>
      <c r="CX33" s="455">
        <f t="shared" si="10"/>
        <v>0</v>
      </c>
    </row>
    <row r="34" spans="1:102" ht="12.75" customHeight="1">
      <c r="A34" s="114" t="s">
        <v>52</v>
      </c>
      <c r="B34" s="127">
        <v>18</v>
      </c>
      <c r="C34" s="293" t="s">
        <v>154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7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8"/>
        <v>0</v>
      </c>
      <c r="CJ34" s="48"/>
      <c r="CK34" s="79"/>
      <c r="CL34" s="418"/>
      <c r="CM34" s="80"/>
      <c r="CN34" s="80"/>
      <c r="CO34" s="80"/>
      <c r="CP34" s="419">
        <f t="shared" si="9"/>
        <v>0</v>
      </c>
      <c r="CQ34" s="448"/>
      <c r="CR34" s="451"/>
      <c r="CS34" s="448"/>
      <c r="CT34" s="390"/>
      <c r="CU34" s="391"/>
      <c r="CV34" s="391"/>
      <c r="CW34" s="391"/>
      <c r="CX34" s="455">
        <f t="shared" si="10"/>
        <v>0</v>
      </c>
    </row>
    <row r="35" spans="1:102" ht="12.75" customHeight="1">
      <c r="A35" s="114" t="s">
        <v>52</v>
      </c>
      <c r="B35" s="127">
        <v>23</v>
      </c>
      <c r="C35" s="293" t="s">
        <v>51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7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8"/>
        <v>0</v>
      </c>
      <c r="CJ35" s="48"/>
      <c r="CK35" s="79"/>
      <c r="CL35" s="418"/>
      <c r="CM35" s="80"/>
      <c r="CN35" s="80"/>
      <c r="CO35" s="80"/>
      <c r="CP35" s="419">
        <f t="shared" si="9"/>
        <v>0</v>
      </c>
      <c r="CQ35" s="448"/>
      <c r="CR35" s="451"/>
      <c r="CS35" s="448"/>
      <c r="CT35" s="390"/>
      <c r="CU35" s="391"/>
      <c r="CV35" s="391"/>
      <c r="CW35" s="391"/>
      <c r="CX35" s="455">
        <f t="shared" si="10"/>
        <v>0</v>
      </c>
    </row>
    <row r="36" spans="1:102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7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8"/>
        <v>0</v>
      </c>
      <c r="CJ36" s="48"/>
      <c r="CK36" s="79"/>
      <c r="CL36" s="418"/>
      <c r="CM36" s="80"/>
      <c r="CN36" s="80"/>
      <c r="CO36" s="80"/>
      <c r="CP36" s="419">
        <f t="shared" si="9"/>
        <v>0</v>
      </c>
      <c r="CQ36" s="448"/>
      <c r="CR36" s="451"/>
      <c r="CS36" s="448"/>
      <c r="CT36" s="390"/>
      <c r="CU36" s="391"/>
      <c r="CV36" s="391"/>
      <c r="CW36" s="391"/>
      <c r="CX36" s="455">
        <f t="shared" si="10"/>
        <v>0</v>
      </c>
    </row>
    <row r="37" spans="1:102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7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8"/>
        <v>0</v>
      </c>
      <c r="CJ37" s="48"/>
      <c r="CK37" s="83"/>
      <c r="CL37" s="423"/>
      <c r="CM37" s="85"/>
      <c r="CN37" s="84"/>
      <c r="CO37" s="85"/>
      <c r="CP37" s="424">
        <f t="shared" si="9"/>
        <v>0</v>
      </c>
      <c r="CQ37" s="448"/>
      <c r="CR37" s="452"/>
      <c r="CS37" s="448"/>
      <c r="CT37" s="400"/>
      <c r="CU37" s="401"/>
      <c r="CV37" s="401"/>
      <c r="CW37" s="401"/>
      <c r="CX37" s="455">
        <f t="shared" si="10"/>
        <v>0</v>
      </c>
    </row>
    <row r="38" spans="1:94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235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</row>
    <row r="39" spans="2:93" ht="12.75">
      <c r="B39" s="117"/>
      <c r="C39" s="77"/>
      <c r="D39" s="133"/>
      <c r="F39" s="55">
        <f>SUM(F4:F37)</f>
        <v>22</v>
      </c>
      <c r="G39" s="55">
        <f aca="true" t="shared" si="11" ref="G39:M39">SUM(G4:G37)</f>
        <v>8</v>
      </c>
      <c r="H39" s="55">
        <f t="shared" si="11"/>
        <v>54</v>
      </c>
      <c r="I39" s="54">
        <f t="shared" si="11"/>
        <v>12</v>
      </c>
      <c r="J39" s="55">
        <f t="shared" si="11"/>
        <v>59</v>
      </c>
      <c r="K39" s="55">
        <f t="shared" si="11"/>
        <v>10</v>
      </c>
      <c r="L39" s="55">
        <f t="shared" si="11"/>
        <v>52</v>
      </c>
      <c r="M39" s="55">
        <f t="shared" si="11"/>
        <v>18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</row>
    <row r="40" spans="2:93" ht="12.75">
      <c r="B40" s="129"/>
      <c r="C40" s="189" t="s">
        <v>75</v>
      </c>
      <c r="D40" s="426" t="s">
        <v>841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</row>
    <row r="41" spans="1:93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187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</row>
    <row r="42" spans="1:93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48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</row>
    <row r="43" spans="4:93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</row>
    <row r="44" spans="1:94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</row>
    <row r="45" spans="1:93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3393.8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20">
    <mergeCell ref="AU1:BC2"/>
    <mergeCell ref="BE1:BE3"/>
    <mergeCell ref="BG1:BI2"/>
    <mergeCell ref="BK1:BO2"/>
    <mergeCell ref="A1:A3"/>
    <mergeCell ref="B1:B3"/>
    <mergeCell ref="F1:M2"/>
    <mergeCell ref="N1:N3"/>
    <mergeCell ref="P1:W2"/>
    <mergeCell ref="Y1:AG2"/>
    <mergeCell ref="A41:C42"/>
    <mergeCell ref="CT1:CX2"/>
    <mergeCell ref="BQ1:BY2"/>
    <mergeCell ref="CA1:CI2"/>
    <mergeCell ref="CK1:CO2"/>
    <mergeCell ref="CP1:CP3"/>
    <mergeCell ref="CR1:CR2"/>
    <mergeCell ref="D2:D3"/>
    <mergeCell ref="AI1:AQ2"/>
    <mergeCell ref="AS1:A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58"/>
  <sheetViews>
    <sheetView zoomScalePageLayoutView="0" workbookViewId="0" topLeftCell="CH1">
      <selection activeCell="DE15" sqref="DE15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95" width="2.7109375" style="10" customWidth="1"/>
    <col min="96" max="96" width="13.57421875" style="20" customWidth="1"/>
    <col min="97" max="97" width="1.7109375" style="10" customWidth="1"/>
    <col min="98" max="98" width="6.28125" style="20" customWidth="1"/>
    <col min="99" max="99" width="6.00390625" style="20" customWidth="1"/>
    <col min="100" max="100" width="6.28125" style="20" customWidth="1"/>
    <col min="101" max="101" width="6.00390625" style="20" customWidth="1"/>
    <col min="102" max="102" width="6.421875" style="20" bestFit="1" customWidth="1"/>
    <col min="103" max="103" width="2.7109375" style="10" customWidth="1"/>
    <col min="104" max="104" width="11.421875" style="20" customWidth="1"/>
    <col min="105" max="16384" width="11.421875" style="20" customWidth="1"/>
  </cols>
  <sheetData>
    <row r="1" spans="1:104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  <c r="CQ1" s="448"/>
      <c r="CR1" s="574" t="s">
        <v>837</v>
      </c>
      <c r="CS1" s="448"/>
      <c r="CT1" s="576" t="s">
        <v>620</v>
      </c>
      <c r="CU1" s="569"/>
      <c r="CV1" s="569"/>
      <c r="CW1" s="569"/>
      <c r="CX1" s="570"/>
      <c r="CY1" s="448"/>
      <c r="CZ1" s="574" t="s">
        <v>845</v>
      </c>
    </row>
    <row r="2" spans="1:104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  <c r="CQ2" s="448"/>
      <c r="CR2" s="575"/>
      <c r="CS2" s="448"/>
      <c r="CT2" s="577"/>
      <c r="CU2" s="571"/>
      <c r="CV2" s="571"/>
      <c r="CW2" s="571"/>
      <c r="CX2" s="563"/>
      <c r="CY2" s="448"/>
      <c r="CZ2" s="578"/>
    </row>
    <row r="3" spans="1:104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  <c r="CQ3" s="448"/>
      <c r="CR3" s="449" t="s">
        <v>0</v>
      </c>
      <c r="CS3" s="448"/>
      <c r="CT3" s="31" t="s">
        <v>71</v>
      </c>
      <c r="CU3" s="31" t="s">
        <v>72</v>
      </c>
      <c r="CV3" s="31" t="s">
        <v>73</v>
      </c>
      <c r="CW3" s="32" t="s">
        <v>74</v>
      </c>
      <c r="CX3" s="383" t="s">
        <v>0</v>
      </c>
      <c r="CY3" s="448"/>
      <c r="CZ3" s="449" t="s">
        <v>0</v>
      </c>
    </row>
    <row r="4" spans="1:104" ht="12.75" customHeight="1">
      <c r="A4" s="453">
        <v>1</v>
      </c>
      <c r="B4" s="461">
        <v>1</v>
      </c>
      <c r="C4" s="71" t="s">
        <v>26</v>
      </c>
      <c r="D4" s="187">
        <f>SUM(AG4+AQ4+AS4+BC4+BE4+BI4+BO4+BY4+CI4+CP4+CR4+CX4+CZ4)</f>
        <v>776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3</v>
      </c>
      <c r="M4" s="441">
        <v>2</v>
      </c>
      <c r="N4" s="87">
        <f aca="true" t="shared" si="0" ref="N4:N37">SUM(F4:M4)</f>
        <v>27</v>
      </c>
      <c r="O4" s="48"/>
      <c r="P4" s="78">
        <v>47</v>
      </c>
      <c r="Q4" s="41">
        <v>34</v>
      </c>
      <c r="R4" s="41">
        <v>99</v>
      </c>
      <c r="S4" s="41">
        <v>227</v>
      </c>
      <c r="T4" s="41">
        <v>133</v>
      </c>
      <c r="U4" s="41">
        <v>18</v>
      </c>
      <c r="V4" s="41">
        <v>4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1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2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3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4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5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6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7" ref="CI4:CI37"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 aca="true" t="shared" si="8" ref="CP4:CP37">SUM(CK4:CO4)</f>
        <v>74</v>
      </c>
      <c r="CQ4" s="448"/>
      <c r="CR4" s="450">
        <v>6</v>
      </c>
      <c r="CS4" s="448"/>
      <c r="CT4" s="386">
        <v>33</v>
      </c>
      <c r="CU4" s="387"/>
      <c r="CV4" s="387">
        <v>2</v>
      </c>
      <c r="CW4" s="387"/>
      <c r="CX4" s="455">
        <f aca="true" t="shared" si="9" ref="CX4:CX37">SUM(CT4:CW4)</f>
        <v>35</v>
      </c>
      <c r="CY4" s="448"/>
      <c r="CZ4" s="450">
        <v>20</v>
      </c>
    </row>
    <row r="5" spans="1:104" ht="12.75" customHeight="1">
      <c r="A5" s="113">
        <v>2</v>
      </c>
      <c r="B5" s="126">
        <v>2</v>
      </c>
      <c r="C5" s="72" t="s">
        <v>58</v>
      </c>
      <c r="D5" s="377">
        <f aca="true" t="shared" si="10" ref="D5:D37">SUM(AG5+AQ5+AS5+BC5+BE5+BI5+BO5+BY5+CI5+CP5+CR5+CX5+CZ5)</f>
        <v>356</v>
      </c>
      <c r="E5" s="48"/>
      <c r="F5" s="442">
        <v>1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2</v>
      </c>
      <c r="N5" s="88">
        <f t="shared" si="0"/>
        <v>11</v>
      </c>
      <c r="O5" s="48"/>
      <c r="P5" s="79">
        <v>26</v>
      </c>
      <c r="Q5" s="80"/>
      <c r="R5" s="80">
        <v>99</v>
      </c>
      <c r="S5" s="80"/>
      <c r="T5" s="80">
        <v>40</v>
      </c>
      <c r="U5" s="80">
        <v>60</v>
      </c>
      <c r="V5" s="80">
        <v>5</v>
      </c>
      <c r="W5" s="81">
        <v>16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1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2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3"/>
        <v>3</v>
      </c>
      <c r="BD5" s="384"/>
      <c r="BE5" s="392">
        <v>20</v>
      </c>
      <c r="BF5" s="384"/>
      <c r="BG5" s="389">
        <v>100</v>
      </c>
      <c r="BH5" s="390"/>
      <c r="BI5" s="392">
        <f t="shared" si="4"/>
        <v>100</v>
      </c>
      <c r="BJ5" s="384"/>
      <c r="BK5" s="390">
        <v>50</v>
      </c>
      <c r="BL5" s="390"/>
      <c r="BM5" s="390"/>
      <c r="BN5" s="391"/>
      <c r="BO5" s="392">
        <f t="shared" si="5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6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7"/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 t="shared" si="8"/>
        <v>22</v>
      </c>
      <c r="CQ5" s="448"/>
      <c r="CR5" s="451">
        <v>12</v>
      </c>
      <c r="CS5" s="448"/>
      <c r="CT5" s="390">
        <v>1</v>
      </c>
      <c r="CU5" s="391">
        <v>20</v>
      </c>
      <c r="CV5" s="391">
        <v>3</v>
      </c>
      <c r="CW5" s="391">
        <v>8</v>
      </c>
      <c r="CX5" s="455">
        <f t="shared" si="9"/>
        <v>32</v>
      </c>
      <c r="CY5" s="448"/>
      <c r="CZ5" s="451">
        <v>20</v>
      </c>
    </row>
    <row r="6" spans="1:104" ht="12.75" customHeight="1">
      <c r="A6" s="113">
        <v>3</v>
      </c>
      <c r="B6" s="126">
        <v>17</v>
      </c>
      <c r="C6" s="72" t="s">
        <v>17</v>
      </c>
      <c r="D6" s="377">
        <f t="shared" si="10"/>
        <v>284</v>
      </c>
      <c r="E6" s="48"/>
      <c r="F6" s="79"/>
      <c r="G6" s="80"/>
      <c r="H6" s="443">
        <v>3</v>
      </c>
      <c r="I6" s="443">
        <v>1</v>
      </c>
      <c r="J6" s="80"/>
      <c r="K6" s="443">
        <v>1</v>
      </c>
      <c r="L6" s="443">
        <v>5</v>
      </c>
      <c r="M6" s="81"/>
      <c r="N6" s="88">
        <f t="shared" si="0"/>
        <v>10</v>
      </c>
      <c r="O6" s="48"/>
      <c r="P6" s="79"/>
      <c r="Q6" s="80"/>
      <c r="R6" s="80">
        <v>46</v>
      </c>
      <c r="S6" s="80">
        <v>41</v>
      </c>
      <c r="T6" s="80"/>
      <c r="U6" s="80">
        <v>108</v>
      </c>
      <c r="V6" s="80">
        <v>72</v>
      </c>
      <c r="W6" s="81"/>
      <c r="X6" s="384"/>
      <c r="Y6" s="389"/>
      <c r="Z6" s="390"/>
      <c r="AA6" s="390">
        <v>1</v>
      </c>
      <c r="AB6" s="390">
        <v>1</v>
      </c>
      <c r="AC6" s="390"/>
      <c r="AD6" s="391">
        <v>10</v>
      </c>
      <c r="AE6" s="391">
        <v>30</v>
      </c>
      <c r="AF6" s="391"/>
      <c r="AG6" s="392">
        <f t="shared" si="1"/>
        <v>42</v>
      </c>
      <c r="AH6" s="384"/>
      <c r="AI6" s="389"/>
      <c r="AJ6" s="390"/>
      <c r="AK6" s="390">
        <v>8</v>
      </c>
      <c r="AL6" s="390">
        <v>8</v>
      </c>
      <c r="AM6" s="390"/>
      <c r="AN6" s="391">
        <v>15</v>
      </c>
      <c r="AO6" s="391">
        <v>1</v>
      </c>
      <c r="AP6" s="391"/>
      <c r="AQ6" s="392">
        <f t="shared" si="2"/>
        <v>32</v>
      </c>
      <c r="AR6" s="384"/>
      <c r="AS6" s="392">
        <v>40</v>
      </c>
      <c r="AT6" s="384"/>
      <c r="AU6" s="389"/>
      <c r="AV6" s="390"/>
      <c r="AW6" s="390">
        <v>1</v>
      </c>
      <c r="AX6" s="390">
        <v>1</v>
      </c>
      <c r="AY6" s="390"/>
      <c r="AZ6" s="391">
        <v>10</v>
      </c>
      <c r="BA6" s="391">
        <v>1</v>
      </c>
      <c r="BB6" s="391"/>
      <c r="BC6" s="392">
        <f t="shared" si="3"/>
        <v>13</v>
      </c>
      <c r="BD6" s="384"/>
      <c r="BE6" s="392">
        <v>40</v>
      </c>
      <c r="BF6" s="384"/>
      <c r="BG6" s="389"/>
      <c r="BH6" s="390"/>
      <c r="BI6" s="392">
        <f t="shared" si="4"/>
        <v>0</v>
      </c>
      <c r="BJ6" s="384"/>
      <c r="BK6" s="390"/>
      <c r="BL6" s="390"/>
      <c r="BM6" s="390"/>
      <c r="BN6" s="391"/>
      <c r="BO6" s="392">
        <f t="shared" si="5"/>
        <v>0</v>
      </c>
      <c r="BP6" s="384"/>
      <c r="BQ6" s="389"/>
      <c r="BR6" s="390"/>
      <c r="BS6" s="390"/>
      <c r="BT6" s="390"/>
      <c r="BU6" s="390"/>
      <c r="BV6" s="391"/>
      <c r="BW6" s="391"/>
      <c r="BX6" s="391"/>
      <c r="BY6" s="392">
        <f t="shared" si="6"/>
        <v>0</v>
      </c>
      <c r="BZ6" s="384"/>
      <c r="CA6" s="389"/>
      <c r="CB6" s="390"/>
      <c r="CC6" s="390">
        <v>1</v>
      </c>
      <c r="CD6" s="390">
        <v>20</v>
      </c>
      <c r="CE6" s="390"/>
      <c r="CF6" s="391">
        <v>1</v>
      </c>
      <c r="CG6" s="391"/>
      <c r="CH6" s="391"/>
      <c r="CI6" s="392">
        <f t="shared" si="7"/>
        <v>22</v>
      </c>
      <c r="CJ6" s="48"/>
      <c r="CK6" s="430">
        <v>20</v>
      </c>
      <c r="CL6" s="418">
        <v>2</v>
      </c>
      <c r="CM6" s="80">
        <v>2</v>
      </c>
      <c r="CN6" s="80">
        <v>2</v>
      </c>
      <c r="CO6" s="80">
        <v>7</v>
      </c>
      <c r="CP6" s="419">
        <f t="shared" si="8"/>
        <v>33</v>
      </c>
      <c r="CQ6" s="448"/>
      <c r="CR6" s="451">
        <v>10</v>
      </c>
      <c r="CS6" s="448"/>
      <c r="CT6" s="390"/>
      <c r="CU6" s="391">
        <v>30</v>
      </c>
      <c r="CV6" s="391">
        <v>12</v>
      </c>
      <c r="CW6" s="391"/>
      <c r="CX6" s="455">
        <f t="shared" si="9"/>
        <v>42</v>
      </c>
      <c r="CY6" s="448"/>
      <c r="CZ6" s="451">
        <v>10</v>
      </c>
    </row>
    <row r="7" spans="1:104" ht="12.75" customHeight="1">
      <c r="A7" s="113">
        <v>4</v>
      </c>
      <c r="B7" s="126">
        <v>4</v>
      </c>
      <c r="C7" s="72" t="s">
        <v>16</v>
      </c>
      <c r="D7" s="377">
        <f t="shared" si="10"/>
        <v>254</v>
      </c>
      <c r="E7" s="48"/>
      <c r="F7" s="442">
        <v>1</v>
      </c>
      <c r="G7" s="80"/>
      <c r="H7" s="443">
        <v>2</v>
      </c>
      <c r="I7" s="80"/>
      <c r="J7" s="443">
        <v>1</v>
      </c>
      <c r="K7" s="443">
        <v>2</v>
      </c>
      <c r="L7" s="443">
        <v>2</v>
      </c>
      <c r="M7" s="81"/>
      <c r="N7" s="88">
        <f t="shared" si="0"/>
        <v>8</v>
      </c>
      <c r="O7" s="48"/>
      <c r="P7" s="79">
        <v>1</v>
      </c>
      <c r="Q7" s="80"/>
      <c r="R7" s="80">
        <v>136</v>
      </c>
      <c r="S7" s="80"/>
      <c r="T7" s="80">
        <v>1</v>
      </c>
      <c r="U7" s="80">
        <v>62</v>
      </c>
      <c r="V7" s="80">
        <v>21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1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2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3"/>
        <v>28</v>
      </c>
      <c r="BD7" s="384"/>
      <c r="BE7" s="392">
        <v>60</v>
      </c>
      <c r="BF7" s="384"/>
      <c r="BG7" s="389"/>
      <c r="BH7" s="390"/>
      <c r="BI7" s="392">
        <f t="shared" si="4"/>
        <v>0</v>
      </c>
      <c r="BJ7" s="384"/>
      <c r="BK7" s="390">
        <v>30</v>
      </c>
      <c r="BL7" s="390"/>
      <c r="BM7" s="390"/>
      <c r="BN7" s="391">
        <v>10</v>
      </c>
      <c r="BO7" s="392">
        <f t="shared" si="5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6"/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 t="shared" si="7"/>
        <v>3</v>
      </c>
      <c r="CJ7" s="48"/>
      <c r="CK7" s="418">
        <v>10</v>
      </c>
      <c r="CL7" s="418">
        <v>1</v>
      </c>
      <c r="CM7" s="80">
        <v>3</v>
      </c>
      <c r="CN7" s="80"/>
      <c r="CO7" s="80">
        <v>9</v>
      </c>
      <c r="CP7" s="419">
        <f t="shared" si="8"/>
        <v>23</v>
      </c>
      <c r="CQ7" s="448"/>
      <c r="CR7" s="451"/>
      <c r="CS7" s="448"/>
      <c r="CT7" s="390"/>
      <c r="CU7" s="391">
        <v>9</v>
      </c>
      <c r="CV7" s="391">
        <v>10</v>
      </c>
      <c r="CW7" s="391"/>
      <c r="CX7" s="455">
        <f t="shared" si="9"/>
        <v>19</v>
      </c>
      <c r="CY7" s="448"/>
      <c r="CZ7" s="451">
        <v>10</v>
      </c>
    </row>
    <row r="8" spans="1:104" ht="12.75" customHeight="1">
      <c r="A8" s="113">
        <v>5</v>
      </c>
      <c r="B8" s="126">
        <v>6</v>
      </c>
      <c r="C8" s="72" t="s">
        <v>15</v>
      </c>
      <c r="D8" s="377">
        <f t="shared" si="10"/>
        <v>235</v>
      </c>
      <c r="E8" s="48"/>
      <c r="F8" s="442">
        <v>3</v>
      </c>
      <c r="G8" s="80"/>
      <c r="H8" s="443">
        <v>5</v>
      </c>
      <c r="I8" s="80"/>
      <c r="J8" s="443">
        <v>2</v>
      </c>
      <c r="K8" s="80"/>
      <c r="L8" s="80"/>
      <c r="M8" s="444">
        <v>1</v>
      </c>
      <c r="N8" s="88">
        <f t="shared" si="0"/>
        <v>11</v>
      </c>
      <c r="O8" s="48"/>
      <c r="P8" s="79">
        <v>51</v>
      </c>
      <c r="Q8" s="80"/>
      <c r="R8" s="80">
        <v>89</v>
      </c>
      <c r="S8" s="80"/>
      <c r="T8" s="80">
        <v>4</v>
      </c>
      <c r="U8" s="80"/>
      <c r="V8" s="80"/>
      <c r="W8" s="81">
        <v>1</v>
      </c>
      <c r="X8" s="384"/>
      <c r="Y8" s="389"/>
      <c r="Z8" s="390"/>
      <c r="AA8" s="390">
        <v>2</v>
      </c>
      <c r="AB8" s="390"/>
      <c r="AC8" s="390"/>
      <c r="AD8" s="391"/>
      <c r="AE8" s="391"/>
      <c r="AF8" s="391"/>
      <c r="AG8" s="392">
        <f t="shared" si="1"/>
        <v>2</v>
      </c>
      <c r="AH8" s="384"/>
      <c r="AI8" s="389">
        <v>17</v>
      </c>
      <c r="AJ8" s="390"/>
      <c r="AK8" s="390">
        <v>17</v>
      </c>
      <c r="AL8" s="390"/>
      <c r="AM8" s="390">
        <v>2</v>
      </c>
      <c r="AN8" s="391"/>
      <c r="AO8" s="391"/>
      <c r="AP8" s="391"/>
      <c r="AQ8" s="392">
        <f t="shared" si="2"/>
        <v>36</v>
      </c>
      <c r="AR8" s="384"/>
      <c r="AS8" s="392">
        <v>30</v>
      </c>
      <c r="AT8" s="384"/>
      <c r="AU8" s="389"/>
      <c r="AV8" s="390"/>
      <c r="AW8" s="390">
        <v>21</v>
      </c>
      <c r="AX8" s="390"/>
      <c r="AY8" s="390"/>
      <c r="AZ8" s="391"/>
      <c r="BA8" s="391"/>
      <c r="BB8" s="391"/>
      <c r="BC8" s="392">
        <f t="shared" si="3"/>
        <v>21</v>
      </c>
      <c r="BD8" s="384"/>
      <c r="BE8" s="392">
        <v>20</v>
      </c>
      <c r="BF8" s="384"/>
      <c r="BG8" s="389">
        <v>75</v>
      </c>
      <c r="BH8" s="390"/>
      <c r="BI8" s="392">
        <f t="shared" si="4"/>
        <v>75</v>
      </c>
      <c r="BJ8" s="384"/>
      <c r="BK8" s="390"/>
      <c r="BL8" s="390"/>
      <c r="BM8" s="390"/>
      <c r="BN8" s="391"/>
      <c r="BO8" s="392">
        <f t="shared" si="5"/>
        <v>0</v>
      </c>
      <c r="BP8" s="384"/>
      <c r="BQ8" s="389">
        <v>16</v>
      </c>
      <c r="BR8" s="390"/>
      <c r="BS8" s="390"/>
      <c r="BT8" s="390"/>
      <c r="BU8" s="390"/>
      <c r="BV8" s="391"/>
      <c r="BW8" s="391"/>
      <c r="BX8" s="391"/>
      <c r="BY8" s="392">
        <f t="shared" si="6"/>
        <v>16</v>
      </c>
      <c r="BZ8" s="384"/>
      <c r="CA8" s="389">
        <v>7</v>
      </c>
      <c r="CB8" s="390"/>
      <c r="CC8" s="390">
        <v>2</v>
      </c>
      <c r="CD8" s="390"/>
      <c r="CE8" s="390"/>
      <c r="CF8" s="391"/>
      <c r="CG8" s="391"/>
      <c r="CH8" s="391"/>
      <c r="CI8" s="392">
        <f t="shared" si="7"/>
        <v>9</v>
      </c>
      <c r="CJ8" s="48"/>
      <c r="CK8" s="418">
        <v>10</v>
      </c>
      <c r="CL8" s="418">
        <v>11</v>
      </c>
      <c r="CM8" s="80">
        <v>2</v>
      </c>
      <c r="CN8" s="80">
        <v>2</v>
      </c>
      <c r="CO8" s="80">
        <v>1</v>
      </c>
      <c r="CP8" s="419">
        <f t="shared" si="8"/>
        <v>26</v>
      </c>
      <c r="CQ8" s="448"/>
      <c r="CR8" s="451"/>
      <c r="CS8" s="448"/>
      <c r="CT8" s="390"/>
      <c r="CU8" s="391"/>
      <c r="CV8" s="391"/>
      <c r="CW8" s="391"/>
      <c r="CX8" s="455">
        <f t="shared" si="9"/>
        <v>0</v>
      </c>
      <c r="CY8" s="448"/>
      <c r="CZ8" s="451"/>
    </row>
    <row r="9" spans="1:104" ht="12.75" customHeight="1">
      <c r="A9" s="113">
        <v>6</v>
      </c>
      <c r="B9" s="462">
        <v>3</v>
      </c>
      <c r="C9" s="72" t="s">
        <v>151</v>
      </c>
      <c r="D9" s="377">
        <f t="shared" si="10"/>
        <v>187</v>
      </c>
      <c r="E9" s="48"/>
      <c r="F9" s="79"/>
      <c r="G9" s="80"/>
      <c r="H9" s="443">
        <v>4</v>
      </c>
      <c r="I9" s="80"/>
      <c r="J9" s="443">
        <v>2</v>
      </c>
      <c r="K9" s="443">
        <v>1</v>
      </c>
      <c r="L9" s="443">
        <v>2</v>
      </c>
      <c r="M9" s="444">
        <v>2</v>
      </c>
      <c r="N9" s="88">
        <f t="shared" si="0"/>
        <v>11</v>
      </c>
      <c r="O9" s="48"/>
      <c r="P9" s="79"/>
      <c r="Q9" s="80"/>
      <c r="R9" s="80">
        <v>39</v>
      </c>
      <c r="S9" s="80"/>
      <c r="T9" s="80">
        <v>4</v>
      </c>
      <c r="U9" s="80">
        <v>1</v>
      </c>
      <c r="V9" s="80">
        <v>30</v>
      </c>
      <c r="W9" s="81">
        <v>104</v>
      </c>
      <c r="X9" s="384"/>
      <c r="Y9" s="389"/>
      <c r="Z9" s="390"/>
      <c r="AA9" s="390"/>
      <c r="AB9" s="390"/>
      <c r="AC9" s="390"/>
      <c r="AD9" s="391"/>
      <c r="AE9" s="391">
        <v>1</v>
      </c>
      <c r="AF9" s="391">
        <v>16</v>
      </c>
      <c r="AG9" s="392">
        <f t="shared" si="1"/>
        <v>17</v>
      </c>
      <c r="AH9" s="384"/>
      <c r="AI9" s="389"/>
      <c r="AJ9" s="390"/>
      <c r="AK9" s="390">
        <v>2</v>
      </c>
      <c r="AL9" s="390"/>
      <c r="AM9" s="390">
        <v>2</v>
      </c>
      <c r="AN9" s="391"/>
      <c r="AO9" s="391">
        <v>1</v>
      </c>
      <c r="AP9" s="391">
        <v>1</v>
      </c>
      <c r="AQ9" s="392">
        <f t="shared" si="2"/>
        <v>6</v>
      </c>
      <c r="AR9" s="384"/>
      <c r="AS9" s="392">
        <v>10</v>
      </c>
      <c r="AT9" s="384"/>
      <c r="AU9" s="389"/>
      <c r="AV9" s="390"/>
      <c r="AW9" s="390">
        <v>1</v>
      </c>
      <c r="AX9" s="390"/>
      <c r="AY9" s="390"/>
      <c r="AZ9" s="391"/>
      <c r="BA9" s="391"/>
      <c r="BB9" s="391"/>
      <c r="BC9" s="392">
        <f t="shared" si="3"/>
        <v>1</v>
      </c>
      <c r="BD9" s="384"/>
      <c r="BE9" s="392">
        <v>20</v>
      </c>
      <c r="BF9" s="384"/>
      <c r="BG9" s="389"/>
      <c r="BH9" s="390"/>
      <c r="BI9" s="392">
        <f t="shared" si="4"/>
        <v>0</v>
      </c>
      <c r="BJ9" s="384"/>
      <c r="BK9" s="390"/>
      <c r="BL9" s="390"/>
      <c r="BM9" s="390"/>
      <c r="BN9" s="391"/>
      <c r="BO9" s="392">
        <f t="shared" si="5"/>
        <v>0</v>
      </c>
      <c r="BP9" s="384"/>
      <c r="BQ9" s="389"/>
      <c r="BR9" s="390"/>
      <c r="BS9" s="390"/>
      <c r="BT9" s="390"/>
      <c r="BU9" s="390"/>
      <c r="BV9" s="391"/>
      <c r="BW9" s="391"/>
      <c r="BX9" s="391">
        <v>20</v>
      </c>
      <c r="BY9" s="392">
        <f t="shared" si="6"/>
        <v>20</v>
      </c>
      <c r="BZ9" s="384"/>
      <c r="CA9" s="389"/>
      <c r="CB9" s="390"/>
      <c r="CC9" s="390">
        <v>1</v>
      </c>
      <c r="CD9" s="390"/>
      <c r="CE9" s="390"/>
      <c r="CF9" s="391"/>
      <c r="CG9" s="391">
        <v>1</v>
      </c>
      <c r="CH9" s="391">
        <v>1</v>
      </c>
      <c r="CI9" s="392">
        <f t="shared" si="7"/>
        <v>3</v>
      </c>
      <c r="CJ9" s="48"/>
      <c r="CK9" s="430">
        <v>10</v>
      </c>
      <c r="CL9" s="418">
        <v>2</v>
      </c>
      <c r="CM9" s="80">
        <v>2</v>
      </c>
      <c r="CN9" s="80">
        <v>2</v>
      </c>
      <c r="CO9" s="80">
        <v>11</v>
      </c>
      <c r="CP9" s="419">
        <f t="shared" si="8"/>
        <v>27</v>
      </c>
      <c r="CQ9" s="448"/>
      <c r="CR9" s="451">
        <v>30</v>
      </c>
      <c r="CS9" s="448"/>
      <c r="CT9" s="390">
        <v>1</v>
      </c>
      <c r="CU9" s="391">
        <v>1</v>
      </c>
      <c r="CV9" s="391">
        <v>16</v>
      </c>
      <c r="CW9" s="391">
        <v>35</v>
      </c>
      <c r="CX9" s="455">
        <f t="shared" si="9"/>
        <v>53</v>
      </c>
      <c r="CY9" s="448"/>
      <c r="CZ9" s="451"/>
    </row>
    <row r="10" spans="1:104" ht="12.75" customHeight="1">
      <c r="A10" s="113">
        <v>7</v>
      </c>
      <c r="B10" s="462">
        <v>8</v>
      </c>
      <c r="C10" s="73" t="s">
        <v>25</v>
      </c>
      <c r="D10" s="377">
        <f t="shared" si="10"/>
        <v>196</v>
      </c>
      <c r="E10" s="48"/>
      <c r="F10" s="442">
        <v>1</v>
      </c>
      <c r="G10" s="443">
        <v>1</v>
      </c>
      <c r="H10" s="443">
        <v>1</v>
      </c>
      <c r="I10" s="80"/>
      <c r="J10" s="443">
        <v>8</v>
      </c>
      <c r="K10" s="80"/>
      <c r="L10" s="443">
        <v>6</v>
      </c>
      <c r="M10" s="444">
        <v>1</v>
      </c>
      <c r="N10" s="88">
        <f t="shared" si="0"/>
        <v>18</v>
      </c>
      <c r="O10" s="48"/>
      <c r="P10" s="79">
        <v>1</v>
      </c>
      <c r="Q10" s="80">
        <v>44</v>
      </c>
      <c r="R10" s="80">
        <v>4</v>
      </c>
      <c r="S10" s="80"/>
      <c r="T10" s="80">
        <v>61</v>
      </c>
      <c r="U10" s="80"/>
      <c r="V10" s="80">
        <v>55</v>
      </c>
      <c r="W10" s="81">
        <v>1</v>
      </c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1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2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3"/>
        <v>1</v>
      </c>
      <c r="BD10" s="384"/>
      <c r="BE10" s="392">
        <v>20</v>
      </c>
      <c r="BF10" s="384"/>
      <c r="BG10" s="389"/>
      <c r="BH10" s="390"/>
      <c r="BI10" s="392">
        <f t="shared" si="4"/>
        <v>0</v>
      </c>
      <c r="BJ10" s="384"/>
      <c r="BK10" s="390"/>
      <c r="BL10" s="390"/>
      <c r="BM10" s="390"/>
      <c r="BN10" s="391"/>
      <c r="BO10" s="392">
        <f t="shared" si="5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6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7"/>
        <v>19</v>
      </c>
      <c r="CJ10" s="48"/>
      <c r="CK10" s="430">
        <v>30</v>
      </c>
      <c r="CL10" s="418">
        <v>5</v>
      </c>
      <c r="CM10" s="80">
        <v>2</v>
      </c>
      <c r="CN10" s="80">
        <v>2</v>
      </c>
      <c r="CO10" s="80">
        <v>3</v>
      </c>
      <c r="CP10" s="419">
        <f t="shared" si="8"/>
        <v>42</v>
      </c>
      <c r="CQ10" s="448"/>
      <c r="CR10" s="451">
        <v>12</v>
      </c>
      <c r="CS10" s="448"/>
      <c r="CT10" s="390">
        <v>2</v>
      </c>
      <c r="CU10" s="391"/>
      <c r="CV10" s="391">
        <v>20</v>
      </c>
      <c r="CW10" s="391">
        <v>1</v>
      </c>
      <c r="CX10" s="455">
        <f t="shared" si="9"/>
        <v>23</v>
      </c>
      <c r="CY10" s="448"/>
      <c r="CZ10" s="451">
        <v>10</v>
      </c>
    </row>
    <row r="11" spans="1:104" ht="12.75" customHeight="1">
      <c r="A11" s="113">
        <v>8</v>
      </c>
      <c r="B11" s="126">
        <v>11</v>
      </c>
      <c r="C11" s="73" t="s">
        <v>42</v>
      </c>
      <c r="D11" s="377">
        <f t="shared" si="10"/>
        <v>177</v>
      </c>
      <c r="E11" s="48"/>
      <c r="F11" s="79"/>
      <c r="G11" s="80"/>
      <c r="H11" s="443">
        <v>3</v>
      </c>
      <c r="I11" s="443">
        <v>1</v>
      </c>
      <c r="J11" s="443">
        <v>2</v>
      </c>
      <c r="K11" s="80"/>
      <c r="L11" s="443">
        <v>4</v>
      </c>
      <c r="M11" s="81"/>
      <c r="N11" s="88">
        <f t="shared" si="0"/>
        <v>10</v>
      </c>
      <c r="O11" s="48"/>
      <c r="P11" s="79"/>
      <c r="Q11" s="80"/>
      <c r="R11" s="80">
        <v>8</v>
      </c>
      <c r="S11" s="80">
        <v>8</v>
      </c>
      <c r="T11" s="80">
        <v>122</v>
      </c>
      <c r="U11" s="80"/>
      <c r="V11" s="80">
        <v>24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 t="shared" si="1"/>
        <v>15</v>
      </c>
      <c r="AH11" s="384"/>
      <c r="AI11" s="389"/>
      <c r="AJ11" s="390"/>
      <c r="AK11" s="390">
        <v>2</v>
      </c>
      <c r="AL11" s="390">
        <v>6</v>
      </c>
      <c r="AM11" s="390">
        <v>21</v>
      </c>
      <c r="AN11" s="391"/>
      <c r="AO11" s="391"/>
      <c r="AP11" s="391"/>
      <c r="AQ11" s="392">
        <f t="shared" si="2"/>
        <v>29</v>
      </c>
      <c r="AR11" s="384"/>
      <c r="AS11" s="392">
        <v>20</v>
      </c>
      <c r="AT11" s="384"/>
      <c r="AU11" s="389"/>
      <c r="AV11" s="390"/>
      <c r="AW11" s="390"/>
      <c r="AX11" s="390"/>
      <c r="AY11" s="390">
        <v>31</v>
      </c>
      <c r="AZ11" s="391"/>
      <c r="BA11" s="391"/>
      <c r="BB11" s="391"/>
      <c r="BC11" s="392">
        <f t="shared" si="3"/>
        <v>31</v>
      </c>
      <c r="BD11" s="384"/>
      <c r="BE11" s="392">
        <v>20</v>
      </c>
      <c r="BF11" s="384"/>
      <c r="BG11" s="389"/>
      <c r="BH11" s="390"/>
      <c r="BI11" s="392">
        <f t="shared" si="4"/>
        <v>0</v>
      </c>
      <c r="BJ11" s="384"/>
      <c r="BK11" s="390"/>
      <c r="BL11" s="390"/>
      <c r="BM11" s="390"/>
      <c r="BN11" s="391"/>
      <c r="BO11" s="392">
        <f t="shared" si="5"/>
        <v>0</v>
      </c>
      <c r="BP11" s="384"/>
      <c r="BQ11" s="389"/>
      <c r="BR11" s="390"/>
      <c r="BS11" s="390">
        <v>1</v>
      </c>
      <c r="BT11" s="390"/>
      <c r="BU11" s="390">
        <v>6</v>
      </c>
      <c r="BV11" s="391"/>
      <c r="BW11" s="391"/>
      <c r="BX11" s="391"/>
      <c r="BY11" s="392">
        <f t="shared" si="6"/>
        <v>7</v>
      </c>
      <c r="BZ11" s="384"/>
      <c r="CA11" s="389"/>
      <c r="CB11" s="390"/>
      <c r="CC11" s="390">
        <v>1</v>
      </c>
      <c r="CD11" s="390"/>
      <c r="CE11" s="390">
        <v>11</v>
      </c>
      <c r="CF11" s="391"/>
      <c r="CG11" s="391"/>
      <c r="CH11" s="391"/>
      <c r="CI11" s="392">
        <f t="shared" si="7"/>
        <v>12</v>
      </c>
      <c r="CJ11" s="48"/>
      <c r="CK11" s="430">
        <v>15</v>
      </c>
      <c r="CL11" s="418">
        <v>2</v>
      </c>
      <c r="CM11" s="80">
        <v>2</v>
      </c>
      <c r="CN11" s="80">
        <v>3</v>
      </c>
      <c r="CO11" s="80">
        <v>2</v>
      </c>
      <c r="CP11" s="419">
        <f t="shared" si="8"/>
        <v>24</v>
      </c>
      <c r="CQ11" s="448"/>
      <c r="CR11" s="451">
        <v>6</v>
      </c>
      <c r="CS11" s="448"/>
      <c r="CT11" s="390">
        <v>10</v>
      </c>
      <c r="CU11" s="391"/>
      <c r="CV11" s="391">
        <v>3</v>
      </c>
      <c r="CW11" s="391"/>
      <c r="CX11" s="455">
        <f t="shared" si="9"/>
        <v>13</v>
      </c>
      <c r="CY11" s="448"/>
      <c r="CZ11" s="451"/>
    </row>
    <row r="12" spans="1:104" ht="12.75" customHeight="1">
      <c r="A12" s="113">
        <v>9</v>
      </c>
      <c r="B12" s="126">
        <v>20</v>
      </c>
      <c r="C12" s="73" t="s">
        <v>18</v>
      </c>
      <c r="D12" s="377">
        <f t="shared" si="10"/>
        <v>172</v>
      </c>
      <c r="E12" s="48"/>
      <c r="F12" s="442">
        <v>2</v>
      </c>
      <c r="G12" s="443">
        <v>1</v>
      </c>
      <c r="H12" s="443">
        <v>3</v>
      </c>
      <c r="I12" s="80"/>
      <c r="J12" s="443">
        <v>3</v>
      </c>
      <c r="K12" s="80"/>
      <c r="L12" s="443">
        <v>1</v>
      </c>
      <c r="M12" s="444">
        <v>1</v>
      </c>
      <c r="N12" s="88">
        <f t="shared" si="0"/>
        <v>11</v>
      </c>
      <c r="O12" s="48"/>
      <c r="P12" s="79">
        <v>25</v>
      </c>
      <c r="Q12" s="80">
        <v>11</v>
      </c>
      <c r="R12" s="80">
        <v>26</v>
      </c>
      <c r="S12" s="80"/>
      <c r="T12" s="80">
        <v>37</v>
      </c>
      <c r="U12" s="80"/>
      <c r="V12" s="80">
        <v>1</v>
      </c>
      <c r="W12" s="81">
        <v>47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1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2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3"/>
        <v>2</v>
      </c>
      <c r="BD12" s="384"/>
      <c r="BE12" s="392"/>
      <c r="BF12" s="384"/>
      <c r="BG12" s="389"/>
      <c r="BH12" s="390"/>
      <c r="BI12" s="392">
        <f t="shared" si="4"/>
        <v>0</v>
      </c>
      <c r="BJ12" s="384"/>
      <c r="BK12" s="390"/>
      <c r="BL12" s="390"/>
      <c r="BM12" s="390"/>
      <c r="BN12" s="391"/>
      <c r="BO12" s="392">
        <f t="shared" si="5"/>
        <v>0</v>
      </c>
      <c r="BP12" s="384"/>
      <c r="BQ12" s="389"/>
      <c r="BR12" s="390"/>
      <c r="BS12" s="390">
        <v>1</v>
      </c>
      <c r="BT12" s="390"/>
      <c r="BU12" s="390"/>
      <c r="BV12" s="391"/>
      <c r="BW12" s="391"/>
      <c r="BX12" s="391"/>
      <c r="BY12" s="392">
        <f t="shared" si="6"/>
        <v>1</v>
      </c>
      <c r="BZ12" s="384"/>
      <c r="CA12" s="389">
        <v>1</v>
      </c>
      <c r="CB12" s="390"/>
      <c r="CC12" s="390">
        <v>1</v>
      </c>
      <c r="CD12" s="390"/>
      <c r="CE12" s="390"/>
      <c r="CF12" s="391"/>
      <c r="CG12" s="391"/>
      <c r="CH12" s="391"/>
      <c r="CI12" s="392">
        <f t="shared" si="7"/>
        <v>2</v>
      </c>
      <c r="CJ12" s="48"/>
      <c r="CK12" s="430">
        <v>25</v>
      </c>
      <c r="CL12" s="418">
        <v>2</v>
      </c>
      <c r="CM12" s="80">
        <v>11</v>
      </c>
      <c r="CN12" s="80">
        <v>11</v>
      </c>
      <c r="CO12" s="80">
        <v>2</v>
      </c>
      <c r="CP12" s="419">
        <f t="shared" si="8"/>
        <v>51</v>
      </c>
      <c r="CQ12" s="448"/>
      <c r="CR12" s="451">
        <v>10</v>
      </c>
      <c r="CS12" s="448"/>
      <c r="CT12" s="390">
        <v>2</v>
      </c>
      <c r="CU12" s="391"/>
      <c r="CV12" s="391"/>
      <c r="CW12" s="391">
        <v>30</v>
      </c>
      <c r="CX12" s="455">
        <f t="shared" si="9"/>
        <v>32</v>
      </c>
      <c r="CY12" s="448"/>
      <c r="CZ12" s="451"/>
    </row>
    <row r="13" spans="1:104" ht="12.75" customHeight="1">
      <c r="A13" s="113">
        <v>10</v>
      </c>
      <c r="B13" s="462">
        <v>9</v>
      </c>
      <c r="C13" s="73" t="s">
        <v>753</v>
      </c>
      <c r="D13" s="377">
        <f t="shared" si="10"/>
        <v>141</v>
      </c>
      <c r="E13" s="48"/>
      <c r="F13" s="442">
        <v>2</v>
      </c>
      <c r="G13" s="80"/>
      <c r="H13" s="443">
        <v>2</v>
      </c>
      <c r="I13" s="443">
        <v>1</v>
      </c>
      <c r="J13" s="443">
        <v>6</v>
      </c>
      <c r="K13" s="443">
        <v>2</v>
      </c>
      <c r="L13" s="443">
        <v>1</v>
      </c>
      <c r="M13" s="444">
        <v>1</v>
      </c>
      <c r="N13" s="88">
        <f t="shared" si="0"/>
        <v>15</v>
      </c>
      <c r="O13" s="48"/>
      <c r="P13" s="79">
        <v>3</v>
      </c>
      <c r="Q13" s="80"/>
      <c r="R13" s="80">
        <v>22</v>
      </c>
      <c r="S13" s="80">
        <v>66</v>
      </c>
      <c r="T13" s="80">
        <v>15</v>
      </c>
      <c r="U13" s="80">
        <v>13</v>
      </c>
      <c r="V13" s="80"/>
      <c r="W13" s="81">
        <v>6</v>
      </c>
      <c r="X13" s="384"/>
      <c r="Y13" s="389"/>
      <c r="Z13" s="390"/>
      <c r="AA13" s="390"/>
      <c r="AB13" s="390"/>
      <c r="AC13" s="390"/>
      <c r="AD13" s="391"/>
      <c r="AE13" s="391"/>
      <c r="AF13" s="391"/>
      <c r="AG13" s="392">
        <f t="shared" si="1"/>
        <v>0</v>
      </c>
      <c r="AH13" s="384"/>
      <c r="AI13" s="389"/>
      <c r="AJ13" s="390"/>
      <c r="AK13" s="390">
        <v>1</v>
      </c>
      <c r="AL13" s="390">
        <v>20</v>
      </c>
      <c r="AM13" s="390">
        <v>4</v>
      </c>
      <c r="AN13" s="391">
        <v>1</v>
      </c>
      <c r="AO13" s="391"/>
      <c r="AP13" s="391">
        <v>1</v>
      </c>
      <c r="AQ13" s="392">
        <f t="shared" si="2"/>
        <v>27</v>
      </c>
      <c r="AR13" s="384"/>
      <c r="AS13" s="392">
        <v>10</v>
      </c>
      <c r="AT13" s="384"/>
      <c r="AU13" s="389"/>
      <c r="AV13" s="390"/>
      <c r="AW13" s="390"/>
      <c r="AX13" s="390">
        <v>15</v>
      </c>
      <c r="AY13" s="390">
        <v>1</v>
      </c>
      <c r="AZ13" s="391"/>
      <c r="BA13" s="391"/>
      <c r="BB13" s="391"/>
      <c r="BC13" s="392">
        <f t="shared" si="3"/>
        <v>16</v>
      </c>
      <c r="BD13" s="384"/>
      <c r="BE13" s="392">
        <v>20</v>
      </c>
      <c r="BF13" s="384"/>
      <c r="BG13" s="389"/>
      <c r="BH13" s="390">
        <v>10</v>
      </c>
      <c r="BI13" s="392">
        <f t="shared" si="4"/>
        <v>10</v>
      </c>
      <c r="BJ13" s="384"/>
      <c r="BK13" s="390"/>
      <c r="BL13" s="390"/>
      <c r="BM13" s="390"/>
      <c r="BN13" s="391"/>
      <c r="BO13" s="392">
        <f t="shared" si="5"/>
        <v>0</v>
      </c>
      <c r="BP13" s="384"/>
      <c r="BQ13" s="389">
        <v>1</v>
      </c>
      <c r="BR13" s="390"/>
      <c r="BS13" s="390">
        <v>15</v>
      </c>
      <c r="BT13" s="390"/>
      <c r="BU13" s="390"/>
      <c r="BV13" s="391"/>
      <c r="BW13" s="391"/>
      <c r="BX13" s="391"/>
      <c r="BY13" s="392">
        <f t="shared" si="6"/>
        <v>16</v>
      </c>
      <c r="BZ13" s="384"/>
      <c r="CA13" s="389"/>
      <c r="CB13" s="390"/>
      <c r="CC13" s="390"/>
      <c r="CD13" s="390"/>
      <c r="CE13" s="390"/>
      <c r="CF13" s="391"/>
      <c r="CG13" s="391"/>
      <c r="CH13" s="391"/>
      <c r="CI13" s="392">
        <f t="shared" si="7"/>
        <v>0</v>
      </c>
      <c r="CJ13" s="48"/>
      <c r="CK13" s="430">
        <v>10</v>
      </c>
      <c r="CL13" s="418">
        <v>2</v>
      </c>
      <c r="CM13" s="80">
        <v>7</v>
      </c>
      <c r="CN13" s="80">
        <v>2</v>
      </c>
      <c r="CO13" s="80">
        <v>1</v>
      </c>
      <c r="CP13" s="419">
        <f t="shared" si="8"/>
        <v>22</v>
      </c>
      <c r="CQ13" s="448"/>
      <c r="CR13" s="451">
        <v>20</v>
      </c>
      <c r="CS13" s="448"/>
      <c r="CT13" s="390"/>
      <c r="CU13" s="391"/>
      <c r="CV13" s="391"/>
      <c r="CW13" s="391"/>
      <c r="CX13" s="455">
        <f t="shared" si="9"/>
        <v>0</v>
      </c>
      <c r="CY13" s="448"/>
      <c r="CZ13" s="451"/>
    </row>
    <row r="14" spans="1:104" ht="12.75" customHeight="1">
      <c r="A14" s="113">
        <v>11</v>
      </c>
      <c r="B14" s="126">
        <v>5</v>
      </c>
      <c r="C14" s="72" t="s">
        <v>23</v>
      </c>
      <c r="D14" s="377">
        <f t="shared" si="10"/>
        <v>125</v>
      </c>
      <c r="E14" s="48"/>
      <c r="F14" s="442">
        <v>1</v>
      </c>
      <c r="G14" s="80"/>
      <c r="H14" s="443">
        <v>2</v>
      </c>
      <c r="I14" s="443">
        <v>1</v>
      </c>
      <c r="J14" s="443">
        <v>3</v>
      </c>
      <c r="K14" s="80"/>
      <c r="L14" s="443">
        <v>2</v>
      </c>
      <c r="M14" s="444">
        <v>1</v>
      </c>
      <c r="N14" s="88">
        <f t="shared" si="0"/>
        <v>10</v>
      </c>
      <c r="O14" s="48"/>
      <c r="P14" s="79">
        <v>1</v>
      </c>
      <c r="Q14" s="80"/>
      <c r="R14" s="80">
        <v>7</v>
      </c>
      <c r="S14" s="80">
        <v>42</v>
      </c>
      <c r="T14" s="80">
        <v>6</v>
      </c>
      <c r="U14" s="80"/>
      <c r="V14" s="80">
        <v>57</v>
      </c>
      <c r="W14" s="81">
        <v>1</v>
      </c>
      <c r="X14" s="384"/>
      <c r="Y14" s="389"/>
      <c r="Z14" s="390"/>
      <c r="AA14" s="390">
        <v>2</v>
      </c>
      <c r="AB14" s="390">
        <v>15</v>
      </c>
      <c r="AC14" s="390">
        <v>1</v>
      </c>
      <c r="AD14" s="391"/>
      <c r="AE14" s="391">
        <v>2</v>
      </c>
      <c r="AF14" s="391"/>
      <c r="AG14" s="392">
        <f t="shared" si="1"/>
        <v>20</v>
      </c>
      <c r="AH14" s="384"/>
      <c r="AI14" s="389"/>
      <c r="AJ14" s="390"/>
      <c r="AK14" s="390">
        <v>3</v>
      </c>
      <c r="AL14" s="390">
        <v>10</v>
      </c>
      <c r="AM14" s="390">
        <v>2</v>
      </c>
      <c r="AN14" s="391"/>
      <c r="AO14" s="391"/>
      <c r="AP14" s="391"/>
      <c r="AQ14" s="392">
        <f t="shared" si="2"/>
        <v>15</v>
      </c>
      <c r="AR14" s="384"/>
      <c r="AS14" s="392">
        <v>10</v>
      </c>
      <c r="AT14" s="384"/>
      <c r="AU14" s="389"/>
      <c r="AV14" s="390"/>
      <c r="AW14" s="390"/>
      <c r="AX14" s="390">
        <v>1</v>
      </c>
      <c r="AY14" s="390"/>
      <c r="AZ14" s="391"/>
      <c r="BA14" s="391">
        <v>1</v>
      </c>
      <c r="BB14" s="391"/>
      <c r="BC14" s="392">
        <f t="shared" si="3"/>
        <v>2</v>
      </c>
      <c r="BD14" s="384"/>
      <c r="BE14" s="392"/>
      <c r="BF14" s="384"/>
      <c r="BG14" s="389"/>
      <c r="BH14" s="390"/>
      <c r="BI14" s="392">
        <f t="shared" si="4"/>
        <v>0</v>
      </c>
      <c r="BJ14" s="384"/>
      <c r="BK14" s="390"/>
      <c r="BL14" s="390"/>
      <c r="BM14" s="390"/>
      <c r="BN14" s="391"/>
      <c r="BO14" s="392">
        <f t="shared" si="5"/>
        <v>0</v>
      </c>
      <c r="BP14" s="384"/>
      <c r="BQ14" s="389"/>
      <c r="BR14" s="390"/>
      <c r="BS14" s="390"/>
      <c r="BT14" s="390"/>
      <c r="BU14" s="390"/>
      <c r="BV14" s="391"/>
      <c r="BW14" s="391"/>
      <c r="BX14" s="391"/>
      <c r="BY14" s="392">
        <f t="shared" si="6"/>
        <v>0</v>
      </c>
      <c r="BZ14" s="384"/>
      <c r="CA14" s="389"/>
      <c r="CB14" s="390"/>
      <c r="CC14" s="390">
        <v>1</v>
      </c>
      <c r="CD14" s="390">
        <v>15</v>
      </c>
      <c r="CE14" s="390"/>
      <c r="CF14" s="391"/>
      <c r="CG14" s="391">
        <v>1</v>
      </c>
      <c r="CH14" s="391"/>
      <c r="CI14" s="392">
        <f t="shared" si="7"/>
        <v>17</v>
      </c>
      <c r="CJ14" s="48"/>
      <c r="CK14" s="430">
        <v>10</v>
      </c>
      <c r="CL14" s="418">
        <v>2</v>
      </c>
      <c r="CM14" s="80">
        <v>2</v>
      </c>
      <c r="CN14" s="80">
        <v>2</v>
      </c>
      <c r="CO14" s="80">
        <v>1</v>
      </c>
      <c r="CP14" s="419">
        <f t="shared" si="8"/>
        <v>17</v>
      </c>
      <c r="CQ14" s="448"/>
      <c r="CR14" s="451">
        <v>10</v>
      </c>
      <c r="CS14" s="448"/>
      <c r="CT14" s="390">
        <v>2</v>
      </c>
      <c r="CU14" s="391"/>
      <c r="CV14" s="391">
        <v>21</v>
      </c>
      <c r="CW14" s="391">
        <v>1</v>
      </c>
      <c r="CX14" s="455">
        <f t="shared" si="9"/>
        <v>24</v>
      </c>
      <c r="CY14" s="448"/>
      <c r="CZ14" s="451">
        <v>10</v>
      </c>
    </row>
    <row r="15" spans="1:104" ht="12.75" customHeight="1">
      <c r="A15" s="113">
        <v>12</v>
      </c>
      <c r="B15" s="126">
        <v>12</v>
      </c>
      <c r="C15" s="73" t="s">
        <v>754</v>
      </c>
      <c r="D15" s="377">
        <f t="shared" si="10"/>
        <v>123.2</v>
      </c>
      <c r="E15" s="48"/>
      <c r="F15" s="79"/>
      <c r="G15" s="443">
        <v>3</v>
      </c>
      <c r="H15" s="443">
        <v>3</v>
      </c>
      <c r="I15" s="80"/>
      <c r="J15" s="443">
        <v>1</v>
      </c>
      <c r="K15" s="80"/>
      <c r="L15" s="443">
        <v>3</v>
      </c>
      <c r="M15" s="444">
        <v>1</v>
      </c>
      <c r="N15" s="88">
        <f t="shared" si="0"/>
        <v>11</v>
      </c>
      <c r="O15" s="48"/>
      <c r="P15" s="79"/>
      <c r="Q15" s="80">
        <v>22</v>
      </c>
      <c r="R15" s="80">
        <v>4</v>
      </c>
      <c r="S15" s="80">
        <v>4</v>
      </c>
      <c r="T15" s="80">
        <v>54</v>
      </c>
      <c r="U15" s="80">
        <v>1</v>
      </c>
      <c r="V15" s="80">
        <v>27.2</v>
      </c>
      <c r="W15" s="81">
        <v>4.4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1"/>
        <v>0</v>
      </c>
      <c r="AH15" s="384"/>
      <c r="AI15" s="389"/>
      <c r="AJ15" s="390"/>
      <c r="AK15" s="390">
        <v>2</v>
      </c>
      <c r="AL15" s="390"/>
      <c r="AM15" s="390">
        <v>10</v>
      </c>
      <c r="AN15" s="391"/>
      <c r="AO15" s="391">
        <v>2</v>
      </c>
      <c r="AP15" s="391"/>
      <c r="AQ15" s="392">
        <f t="shared" si="2"/>
        <v>14</v>
      </c>
      <c r="AR15" s="384"/>
      <c r="AS15" s="392">
        <v>10</v>
      </c>
      <c r="AT15" s="384"/>
      <c r="AU15" s="389"/>
      <c r="AV15" s="390"/>
      <c r="AW15" s="390"/>
      <c r="AX15" s="390"/>
      <c r="AY15" s="390">
        <v>1</v>
      </c>
      <c r="AZ15" s="391"/>
      <c r="BA15" s="391"/>
      <c r="BB15" s="391"/>
      <c r="BC15" s="392">
        <f t="shared" si="3"/>
        <v>1</v>
      </c>
      <c r="BD15" s="384"/>
      <c r="BE15" s="392">
        <v>20</v>
      </c>
      <c r="BF15" s="384"/>
      <c r="BG15" s="389"/>
      <c r="BH15" s="390"/>
      <c r="BI15" s="392">
        <f t="shared" si="4"/>
        <v>0</v>
      </c>
      <c r="BJ15" s="384"/>
      <c r="BK15" s="390"/>
      <c r="BL15" s="390"/>
      <c r="BM15" s="390"/>
      <c r="BN15" s="391"/>
      <c r="BO15" s="392">
        <f t="shared" si="5"/>
        <v>0</v>
      </c>
      <c r="BP15" s="384"/>
      <c r="BQ15" s="389"/>
      <c r="BR15" s="390">
        <v>20</v>
      </c>
      <c r="BS15" s="390"/>
      <c r="BT15" s="390"/>
      <c r="BU15" s="390">
        <v>1</v>
      </c>
      <c r="BV15" s="391"/>
      <c r="BW15" s="391">
        <v>14</v>
      </c>
      <c r="BX15" s="391"/>
      <c r="BY15" s="392">
        <f t="shared" si="6"/>
        <v>35</v>
      </c>
      <c r="BZ15" s="384"/>
      <c r="CA15" s="389"/>
      <c r="CB15" s="390"/>
      <c r="CC15" s="390"/>
      <c r="CD15" s="390"/>
      <c r="CE15" s="390">
        <v>1</v>
      </c>
      <c r="CF15" s="391"/>
      <c r="CG15" s="391"/>
      <c r="CH15" s="391"/>
      <c r="CI15" s="392">
        <f t="shared" si="7"/>
        <v>1</v>
      </c>
      <c r="CJ15" s="48"/>
      <c r="CK15" s="418">
        <v>10</v>
      </c>
      <c r="CL15" s="418">
        <v>2</v>
      </c>
      <c r="CM15" s="80">
        <v>2</v>
      </c>
      <c r="CN15" s="80">
        <v>2</v>
      </c>
      <c r="CO15" s="80">
        <v>5</v>
      </c>
      <c r="CP15" s="419">
        <f t="shared" si="8"/>
        <v>21</v>
      </c>
      <c r="CQ15" s="448"/>
      <c r="CR15" s="451">
        <v>10.2</v>
      </c>
      <c r="CS15" s="448"/>
      <c r="CT15" s="390">
        <v>1</v>
      </c>
      <c r="CU15" s="391"/>
      <c r="CV15" s="391"/>
      <c r="CW15" s="391"/>
      <c r="CX15" s="455">
        <f t="shared" si="9"/>
        <v>1</v>
      </c>
      <c r="CY15" s="448"/>
      <c r="CZ15" s="451">
        <v>10</v>
      </c>
    </row>
    <row r="16" spans="1:104" ht="12.75" customHeight="1">
      <c r="A16" s="113">
        <v>13</v>
      </c>
      <c r="B16" s="126">
        <v>13</v>
      </c>
      <c r="C16" s="72" t="s">
        <v>153</v>
      </c>
      <c r="D16" s="377">
        <f t="shared" si="10"/>
        <v>86.4</v>
      </c>
      <c r="E16" s="48"/>
      <c r="F16" s="442">
        <v>2</v>
      </c>
      <c r="G16" s="80"/>
      <c r="H16" s="443">
        <v>2</v>
      </c>
      <c r="I16" s="80"/>
      <c r="J16" s="443">
        <v>4</v>
      </c>
      <c r="K16" s="80"/>
      <c r="L16" s="443">
        <v>1</v>
      </c>
      <c r="M16" s="444">
        <v>1</v>
      </c>
      <c r="N16" s="88">
        <f t="shared" si="0"/>
        <v>10</v>
      </c>
      <c r="O16" s="48"/>
      <c r="P16" s="79">
        <v>2</v>
      </c>
      <c r="Q16" s="80"/>
      <c r="R16" s="80">
        <v>20</v>
      </c>
      <c r="S16" s="80"/>
      <c r="T16" s="80">
        <v>24</v>
      </c>
      <c r="U16" s="80"/>
      <c r="V16" s="80">
        <v>10</v>
      </c>
      <c r="W16" s="81">
        <v>20.4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1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2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3"/>
        <v>2</v>
      </c>
      <c r="BD16" s="384"/>
      <c r="BE16" s="392"/>
      <c r="BF16" s="384"/>
      <c r="BG16" s="389"/>
      <c r="BH16" s="390"/>
      <c r="BI16" s="392">
        <f t="shared" si="4"/>
        <v>0</v>
      </c>
      <c r="BJ16" s="384"/>
      <c r="BK16" s="390"/>
      <c r="BL16" s="390"/>
      <c r="BM16" s="390"/>
      <c r="BN16" s="391"/>
      <c r="BO16" s="392">
        <f t="shared" si="5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6"/>
        <v>16</v>
      </c>
      <c r="BZ16" s="384"/>
      <c r="CA16" s="389"/>
      <c r="CB16" s="390"/>
      <c r="CC16" s="390">
        <v>2</v>
      </c>
      <c r="CD16" s="390"/>
      <c r="CE16" s="390"/>
      <c r="CF16" s="391"/>
      <c r="CG16" s="391"/>
      <c r="CH16" s="391"/>
      <c r="CI16" s="392">
        <f t="shared" si="7"/>
        <v>2</v>
      </c>
      <c r="CJ16" s="48"/>
      <c r="CK16" s="430">
        <v>10</v>
      </c>
      <c r="CL16" s="418">
        <v>2</v>
      </c>
      <c r="CM16" s="80">
        <v>2</v>
      </c>
      <c r="CN16" s="80">
        <v>9</v>
      </c>
      <c r="CO16" s="80">
        <v>2</v>
      </c>
      <c r="CP16" s="419">
        <f t="shared" si="8"/>
        <v>25</v>
      </c>
      <c r="CQ16" s="448"/>
      <c r="CR16" s="451">
        <v>3.4</v>
      </c>
      <c r="CS16" s="448"/>
      <c r="CT16" s="390"/>
      <c r="CU16" s="391"/>
      <c r="CV16" s="391"/>
      <c r="CW16" s="391"/>
      <c r="CX16" s="455">
        <f t="shared" si="9"/>
        <v>0</v>
      </c>
      <c r="CY16" s="448"/>
      <c r="CZ16" s="451"/>
    </row>
    <row r="17" spans="1:104" ht="12.75" customHeight="1">
      <c r="A17" s="113">
        <v>14</v>
      </c>
      <c r="B17" s="126">
        <v>15</v>
      </c>
      <c r="C17" s="72" t="s">
        <v>39</v>
      </c>
      <c r="D17" s="377">
        <f t="shared" si="10"/>
        <v>95</v>
      </c>
      <c r="E17" s="48"/>
      <c r="F17" s="442">
        <v>1</v>
      </c>
      <c r="G17" s="80"/>
      <c r="H17" s="443">
        <v>4</v>
      </c>
      <c r="I17" s="80"/>
      <c r="J17" s="443">
        <v>1</v>
      </c>
      <c r="K17" s="443">
        <v>1</v>
      </c>
      <c r="L17" s="443">
        <v>2</v>
      </c>
      <c r="M17" s="81"/>
      <c r="N17" s="88">
        <f t="shared" si="0"/>
        <v>9</v>
      </c>
      <c r="O17" s="48"/>
      <c r="P17" s="79">
        <v>1</v>
      </c>
      <c r="Q17" s="80"/>
      <c r="R17" s="80">
        <v>27</v>
      </c>
      <c r="S17" s="80"/>
      <c r="T17" s="80">
        <v>1</v>
      </c>
      <c r="U17" s="80">
        <v>44</v>
      </c>
      <c r="V17" s="80">
        <v>2</v>
      </c>
      <c r="W17" s="81"/>
      <c r="X17" s="384"/>
      <c r="Y17" s="389"/>
      <c r="Z17" s="390"/>
      <c r="AA17" s="390"/>
      <c r="AB17" s="390"/>
      <c r="AC17" s="390"/>
      <c r="AD17" s="391">
        <v>1</v>
      </c>
      <c r="AE17" s="391"/>
      <c r="AF17" s="391"/>
      <c r="AG17" s="392">
        <f t="shared" si="1"/>
        <v>1</v>
      </c>
      <c r="AH17" s="384"/>
      <c r="AI17" s="389"/>
      <c r="AJ17" s="390"/>
      <c r="AK17" s="390">
        <v>4</v>
      </c>
      <c r="AL17" s="390"/>
      <c r="AM17" s="390"/>
      <c r="AN17" s="391">
        <v>20</v>
      </c>
      <c r="AO17" s="391">
        <v>1</v>
      </c>
      <c r="AP17" s="391"/>
      <c r="AQ17" s="392">
        <f t="shared" si="2"/>
        <v>25</v>
      </c>
      <c r="AR17" s="384"/>
      <c r="AS17" s="392">
        <v>30</v>
      </c>
      <c r="AT17" s="384"/>
      <c r="AU17" s="389"/>
      <c r="AV17" s="390"/>
      <c r="AW17" s="390">
        <v>2</v>
      </c>
      <c r="AX17" s="390"/>
      <c r="AY17" s="390"/>
      <c r="AZ17" s="391">
        <v>1</v>
      </c>
      <c r="BA17" s="391"/>
      <c r="BB17" s="391"/>
      <c r="BC17" s="392">
        <f t="shared" si="3"/>
        <v>3</v>
      </c>
      <c r="BD17" s="384"/>
      <c r="BE17" s="392"/>
      <c r="BF17" s="384"/>
      <c r="BG17" s="389"/>
      <c r="BH17" s="390"/>
      <c r="BI17" s="392">
        <f t="shared" si="4"/>
        <v>0</v>
      </c>
      <c r="BJ17" s="384"/>
      <c r="BK17" s="390"/>
      <c r="BL17" s="390"/>
      <c r="BM17" s="390"/>
      <c r="BN17" s="391"/>
      <c r="BO17" s="392">
        <f t="shared" si="5"/>
        <v>0</v>
      </c>
      <c r="BP17" s="384"/>
      <c r="BQ17" s="389"/>
      <c r="BR17" s="390"/>
      <c r="BS17" s="390">
        <v>6</v>
      </c>
      <c r="BT17" s="390"/>
      <c r="BU17" s="390"/>
      <c r="BV17" s="391"/>
      <c r="BW17" s="391"/>
      <c r="BX17" s="391"/>
      <c r="BY17" s="392">
        <f t="shared" si="6"/>
        <v>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 t="shared" si="7"/>
        <v>2</v>
      </c>
      <c r="CJ17" s="48"/>
      <c r="CK17" s="418">
        <v>10</v>
      </c>
      <c r="CL17" s="418">
        <v>2</v>
      </c>
      <c r="CM17" s="80">
        <v>2</v>
      </c>
      <c r="CN17" s="80">
        <v>2</v>
      </c>
      <c r="CO17" s="80">
        <v>1</v>
      </c>
      <c r="CP17" s="419">
        <f t="shared" si="8"/>
        <v>17</v>
      </c>
      <c r="CQ17" s="448"/>
      <c r="CR17" s="451"/>
      <c r="CS17" s="448"/>
      <c r="CT17" s="390"/>
      <c r="CU17" s="391">
        <v>1</v>
      </c>
      <c r="CV17" s="391"/>
      <c r="CW17" s="391"/>
      <c r="CX17" s="455">
        <f t="shared" si="9"/>
        <v>1</v>
      </c>
      <c r="CY17" s="448"/>
      <c r="CZ17" s="451">
        <v>10</v>
      </c>
    </row>
    <row r="18" spans="1:104" ht="12.75" customHeight="1">
      <c r="A18" s="113">
        <v>15</v>
      </c>
      <c r="B18" s="126">
        <v>7</v>
      </c>
      <c r="C18" s="73" t="s">
        <v>755</v>
      </c>
      <c r="D18" s="377">
        <f t="shared" si="10"/>
        <v>70</v>
      </c>
      <c r="E18" s="48"/>
      <c r="F18" s="442">
        <v>1</v>
      </c>
      <c r="G18" s="80"/>
      <c r="H18" s="443">
        <v>1</v>
      </c>
      <c r="I18" s="80"/>
      <c r="J18" s="443">
        <v>2</v>
      </c>
      <c r="K18" s="80"/>
      <c r="L18" s="443">
        <v>3</v>
      </c>
      <c r="M18" s="444">
        <v>2</v>
      </c>
      <c r="N18" s="88">
        <f t="shared" si="0"/>
        <v>9</v>
      </c>
      <c r="O18" s="48"/>
      <c r="P18" s="79">
        <v>1</v>
      </c>
      <c r="Q18" s="80"/>
      <c r="R18" s="80">
        <v>1</v>
      </c>
      <c r="S18" s="80"/>
      <c r="T18" s="80">
        <v>3</v>
      </c>
      <c r="U18" s="80"/>
      <c r="V18" s="80">
        <v>3</v>
      </c>
      <c r="W18" s="81">
        <v>2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1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2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3"/>
        <v>0</v>
      </c>
      <c r="BD18" s="384"/>
      <c r="BE18" s="392"/>
      <c r="BF18" s="384"/>
      <c r="BG18" s="389">
        <v>50</v>
      </c>
      <c r="BH18" s="390"/>
      <c r="BI18" s="392">
        <f t="shared" si="4"/>
        <v>50</v>
      </c>
      <c r="BJ18" s="384"/>
      <c r="BK18" s="390"/>
      <c r="BL18" s="390"/>
      <c r="BM18" s="390"/>
      <c r="BN18" s="391"/>
      <c r="BO18" s="392">
        <f t="shared" si="5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6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7"/>
        <v>1</v>
      </c>
      <c r="CJ18" s="48"/>
      <c r="CK18" s="430">
        <v>10</v>
      </c>
      <c r="CL18" s="418">
        <v>1</v>
      </c>
      <c r="CM18" s="80">
        <v>2</v>
      </c>
      <c r="CN18" s="80">
        <v>2</v>
      </c>
      <c r="CO18" s="80">
        <v>2</v>
      </c>
      <c r="CP18" s="419">
        <f t="shared" si="8"/>
        <v>17</v>
      </c>
      <c r="CQ18" s="448"/>
      <c r="CR18" s="451"/>
      <c r="CS18" s="448"/>
      <c r="CT18" s="390">
        <v>1</v>
      </c>
      <c r="CU18" s="391"/>
      <c r="CV18" s="391"/>
      <c r="CW18" s="391"/>
      <c r="CX18" s="455">
        <f t="shared" si="9"/>
        <v>1</v>
      </c>
      <c r="CY18" s="448"/>
      <c r="CZ18" s="451"/>
    </row>
    <row r="19" spans="1:104" ht="12.75" customHeight="1">
      <c r="A19" s="113">
        <v>16</v>
      </c>
      <c r="B19" s="126">
        <v>10</v>
      </c>
      <c r="C19" s="73" t="s">
        <v>594</v>
      </c>
      <c r="D19" s="377">
        <f t="shared" si="10"/>
        <v>49</v>
      </c>
      <c r="E19" s="48"/>
      <c r="F19" s="442">
        <v>1</v>
      </c>
      <c r="G19" s="80"/>
      <c r="H19" s="443">
        <v>2</v>
      </c>
      <c r="I19" s="80"/>
      <c r="J19" s="443">
        <v>3</v>
      </c>
      <c r="K19" s="80"/>
      <c r="L19" s="443">
        <v>1</v>
      </c>
      <c r="M19" s="444">
        <v>1</v>
      </c>
      <c r="N19" s="88">
        <f t="shared" si="0"/>
        <v>8</v>
      </c>
      <c r="O19" s="48"/>
      <c r="P19" s="79">
        <v>1</v>
      </c>
      <c r="Q19" s="80"/>
      <c r="R19" s="80">
        <v>33</v>
      </c>
      <c r="S19" s="80"/>
      <c r="T19" s="80">
        <v>3</v>
      </c>
      <c r="U19" s="80"/>
      <c r="V19" s="80">
        <v>1</v>
      </c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1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2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3"/>
        <v>1</v>
      </c>
      <c r="BD19" s="384"/>
      <c r="BE19" s="392"/>
      <c r="BF19" s="384"/>
      <c r="BG19" s="389"/>
      <c r="BH19" s="390"/>
      <c r="BI19" s="392">
        <f t="shared" si="4"/>
        <v>0</v>
      </c>
      <c r="BJ19" s="384"/>
      <c r="BK19" s="390"/>
      <c r="BL19" s="390"/>
      <c r="BM19" s="390"/>
      <c r="BN19" s="391"/>
      <c r="BO19" s="392">
        <f t="shared" si="5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6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7"/>
        <v>0</v>
      </c>
      <c r="CJ19" s="48"/>
      <c r="CK19" s="418">
        <v>10</v>
      </c>
      <c r="CL19" s="418">
        <v>2</v>
      </c>
      <c r="CM19" s="80">
        <v>2</v>
      </c>
      <c r="CN19" s="80">
        <v>2</v>
      </c>
      <c r="CO19" s="80">
        <v>2</v>
      </c>
      <c r="CP19" s="419">
        <f t="shared" si="8"/>
        <v>18</v>
      </c>
      <c r="CQ19" s="448"/>
      <c r="CR19" s="451"/>
      <c r="CS19" s="448"/>
      <c r="CT19" s="390"/>
      <c r="CU19" s="391"/>
      <c r="CV19" s="391"/>
      <c r="CW19" s="391"/>
      <c r="CX19" s="455">
        <f t="shared" si="9"/>
        <v>0</v>
      </c>
      <c r="CY19" s="448"/>
      <c r="CZ19" s="451"/>
    </row>
    <row r="20" spans="1:104" ht="12.75" customHeight="1">
      <c r="A20" s="113">
        <v>17</v>
      </c>
      <c r="B20" s="126">
        <v>24</v>
      </c>
      <c r="C20" s="293" t="s">
        <v>237</v>
      </c>
      <c r="D20" s="377">
        <f t="shared" si="10"/>
        <v>32.8</v>
      </c>
      <c r="E20" s="48"/>
      <c r="F20" s="79"/>
      <c r="G20" s="80"/>
      <c r="H20" s="80"/>
      <c r="I20" s="443">
        <v>1</v>
      </c>
      <c r="J20" s="443">
        <v>2</v>
      </c>
      <c r="K20" s="80"/>
      <c r="L20" s="443">
        <v>4</v>
      </c>
      <c r="M20" s="81"/>
      <c r="N20" s="88">
        <f t="shared" si="0"/>
        <v>7</v>
      </c>
      <c r="O20" s="48"/>
      <c r="P20" s="79"/>
      <c r="Q20" s="80"/>
      <c r="R20" s="80"/>
      <c r="S20" s="80"/>
      <c r="T20" s="80">
        <v>2</v>
      </c>
      <c r="U20" s="80"/>
      <c r="V20" s="80">
        <v>20.8</v>
      </c>
      <c r="W20" s="81"/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1"/>
        <v>0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2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3"/>
        <v>0</v>
      </c>
      <c r="BD20" s="384"/>
      <c r="BE20" s="392"/>
      <c r="BF20" s="384"/>
      <c r="BG20" s="389"/>
      <c r="BH20" s="390"/>
      <c r="BI20" s="392">
        <f t="shared" si="4"/>
        <v>0</v>
      </c>
      <c r="BJ20" s="384"/>
      <c r="BK20" s="390"/>
      <c r="BL20" s="390"/>
      <c r="BM20" s="390"/>
      <c r="BN20" s="391"/>
      <c r="BO20" s="392">
        <f t="shared" si="5"/>
        <v>0</v>
      </c>
      <c r="BP20" s="384"/>
      <c r="BQ20" s="389"/>
      <c r="BR20" s="390"/>
      <c r="BS20" s="390"/>
      <c r="BT20" s="390"/>
      <c r="BU20" s="390"/>
      <c r="BV20" s="391"/>
      <c r="BW20" s="391">
        <v>11</v>
      </c>
      <c r="BX20" s="391"/>
      <c r="BY20" s="392">
        <f t="shared" si="6"/>
        <v>11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 t="shared" si="7"/>
        <v>0</v>
      </c>
      <c r="CJ20" s="48"/>
      <c r="CK20" s="418">
        <v>10</v>
      </c>
      <c r="CL20" s="418"/>
      <c r="CM20" s="80">
        <v>2</v>
      </c>
      <c r="CN20" s="80">
        <v>2</v>
      </c>
      <c r="CO20" s="80">
        <v>1</v>
      </c>
      <c r="CP20" s="419">
        <f t="shared" si="8"/>
        <v>15</v>
      </c>
      <c r="CQ20" s="448"/>
      <c r="CR20" s="451">
        <v>6.8</v>
      </c>
      <c r="CS20" s="448"/>
      <c r="CT20" s="390"/>
      <c r="CU20" s="391"/>
      <c r="CV20" s="391"/>
      <c r="CW20" s="391"/>
      <c r="CX20" s="455">
        <f t="shared" si="9"/>
        <v>0</v>
      </c>
      <c r="CY20" s="448"/>
      <c r="CZ20" s="451"/>
    </row>
    <row r="21" spans="1:104" ht="12.75" customHeight="1">
      <c r="A21" s="113">
        <v>18</v>
      </c>
      <c r="B21" s="462">
        <v>24</v>
      </c>
      <c r="C21" s="73" t="s">
        <v>20</v>
      </c>
      <c r="D21" s="377">
        <f t="shared" si="10"/>
        <v>32</v>
      </c>
      <c r="E21" s="48"/>
      <c r="F21" s="442">
        <v>1</v>
      </c>
      <c r="G21" s="80"/>
      <c r="H21" s="443">
        <v>4</v>
      </c>
      <c r="I21" s="443">
        <v>1</v>
      </c>
      <c r="J21" s="443">
        <v>2</v>
      </c>
      <c r="K21" s="80"/>
      <c r="L21" s="443">
        <v>1</v>
      </c>
      <c r="M21" s="81"/>
      <c r="N21" s="88">
        <f t="shared" si="0"/>
        <v>9</v>
      </c>
      <c r="O21" s="48"/>
      <c r="P21" s="79">
        <v>1</v>
      </c>
      <c r="Q21" s="80"/>
      <c r="R21" s="80">
        <v>9</v>
      </c>
      <c r="S21" s="80">
        <v>1</v>
      </c>
      <c r="T21" s="80">
        <v>10</v>
      </c>
      <c r="U21" s="80"/>
      <c r="V21" s="80">
        <v>1</v>
      </c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1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2"/>
        <v>3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3"/>
        <v>0</v>
      </c>
      <c r="BD21" s="384"/>
      <c r="BE21" s="392"/>
      <c r="BF21" s="384"/>
      <c r="BG21" s="389"/>
      <c r="BH21" s="390"/>
      <c r="BI21" s="392">
        <f t="shared" si="4"/>
        <v>0</v>
      </c>
      <c r="BJ21" s="384"/>
      <c r="BK21" s="390"/>
      <c r="BL21" s="390"/>
      <c r="BM21" s="390"/>
      <c r="BN21" s="391"/>
      <c r="BO21" s="392">
        <f t="shared" si="5"/>
        <v>0</v>
      </c>
      <c r="BP21" s="384"/>
      <c r="BQ21" s="389"/>
      <c r="BR21" s="390"/>
      <c r="BS21" s="390">
        <v>1</v>
      </c>
      <c r="BT21" s="390"/>
      <c r="BU21" s="390"/>
      <c r="BV21" s="391"/>
      <c r="BW21" s="391"/>
      <c r="BX21" s="391"/>
      <c r="BY21" s="392">
        <f t="shared" si="6"/>
        <v>1</v>
      </c>
      <c r="BZ21" s="384"/>
      <c r="CA21" s="389"/>
      <c r="CB21" s="390"/>
      <c r="CC21" s="390">
        <v>1</v>
      </c>
      <c r="CD21" s="390"/>
      <c r="CE21" s="390">
        <v>1</v>
      </c>
      <c r="CF21" s="391"/>
      <c r="CG21" s="391"/>
      <c r="CH21" s="391"/>
      <c r="CI21" s="392">
        <f t="shared" si="7"/>
        <v>2</v>
      </c>
      <c r="CJ21" s="48"/>
      <c r="CK21" s="418">
        <v>10</v>
      </c>
      <c r="CL21" s="418">
        <v>2</v>
      </c>
      <c r="CM21" s="80">
        <v>2</v>
      </c>
      <c r="CN21" s="80">
        <v>2</v>
      </c>
      <c r="CO21" s="80">
        <v>1</v>
      </c>
      <c r="CP21" s="419">
        <f t="shared" si="8"/>
        <v>17</v>
      </c>
      <c r="CQ21" s="448"/>
      <c r="CR21" s="451">
        <v>6</v>
      </c>
      <c r="CS21" s="448"/>
      <c r="CT21" s="390"/>
      <c r="CU21" s="391"/>
      <c r="CV21" s="391"/>
      <c r="CW21" s="391"/>
      <c r="CX21" s="455">
        <f t="shared" si="9"/>
        <v>0</v>
      </c>
      <c r="CY21" s="448"/>
      <c r="CZ21" s="451"/>
    </row>
    <row r="22" spans="1:104" ht="12.75" customHeight="1">
      <c r="A22" s="113">
        <v>19</v>
      </c>
      <c r="B22" s="126">
        <v>22</v>
      </c>
      <c r="C22" s="72" t="s">
        <v>19</v>
      </c>
      <c r="D22" s="377">
        <f t="shared" si="10"/>
        <v>27</v>
      </c>
      <c r="E22" s="48"/>
      <c r="F22" s="442">
        <v>1</v>
      </c>
      <c r="G22" s="443">
        <v>1</v>
      </c>
      <c r="H22" s="443">
        <v>2</v>
      </c>
      <c r="I22" s="80"/>
      <c r="J22" s="443">
        <v>2</v>
      </c>
      <c r="K22" s="80"/>
      <c r="L22" s="443">
        <v>1</v>
      </c>
      <c r="M22" s="444">
        <v>1</v>
      </c>
      <c r="N22" s="88">
        <f t="shared" si="0"/>
        <v>8</v>
      </c>
      <c r="O22" s="48"/>
      <c r="P22" s="79">
        <v>1</v>
      </c>
      <c r="Q22" s="80">
        <v>8</v>
      </c>
      <c r="R22" s="80">
        <v>4</v>
      </c>
      <c r="S22" s="80"/>
      <c r="T22" s="80">
        <v>2</v>
      </c>
      <c r="U22" s="80"/>
      <c r="V22" s="80">
        <v>1</v>
      </c>
      <c r="W22" s="81">
        <v>1</v>
      </c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1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2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3"/>
        <v>0</v>
      </c>
      <c r="BD22" s="384"/>
      <c r="BE22" s="392"/>
      <c r="BF22" s="384"/>
      <c r="BG22" s="389"/>
      <c r="BH22" s="390"/>
      <c r="BI22" s="392">
        <f t="shared" si="4"/>
        <v>0</v>
      </c>
      <c r="BJ22" s="384"/>
      <c r="BK22" s="390"/>
      <c r="BL22" s="390"/>
      <c r="BM22" s="390"/>
      <c r="BN22" s="391"/>
      <c r="BO22" s="392">
        <f t="shared" si="5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6"/>
        <v>0</v>
      </c>
      <c r="BZ22" s="384"/>
      <c r="CA22" s="389"/>
      <c r="CB22" s="390"/>
      <c r="CC22" s="390">
        <v>1</v>
      </c>
      <c r="CD22" s="390"/>
      <c r="CE22" s="390"/>
      <c r="CF22" s="391"/>
      <c r="CG22" s="391"/>
      <c r="CH22" s="391"/>
      <c r="CI22" s="392">
        <f t="shared" si="7"/>
        <v>1</v>
      </c>
      <c r="CJ22" s="48"/>
      <c r="CK22" s="418">
        <v>10</v>
      </c>
      <c r="CL22" s="418">
        <v>1</v>
      </c>
      <c r="CM22" s="80">
        <v>2</v>
      </c>
      <c r="CN22" s="80">
        <v>2</v>
      </c>
      <c r="CO22" s="80">
        <v>2</v>
      </c>
      <c r="CP22" s="419">
        <f t="shared" si="8"/>
        <v>17</v>
      </c>
      <c r="CQ22" s="448"/>
      <c r="CR22" s="451"/>
      <c r="CS22" s="448"/>
      <c r="CT22" s="390"/>
      <c r="CU22" s="391"/>
      <c r="CV22" s="391"/>
      <c r="CW22" s="391"/>
      <c r="CX22" s="455">
        <f t="shared" si="9"/>
        <v>0</v>
      </c>
      <c r="CY22" s="448"/>
      <c r="CZ22" s="451"/>
    </row>
    <row r="23" spans="1:104" ht="12.75" customHeight="1">
      <c r="A23" s="113">
        <v>20</v>
      </c>
      <c r="B23" s="462">
        <v>16</v>
      </c>
      <c r="C23" s="73" t="s">
        <v>27</v>
      </c>
      <c r="D23" s="377">
        <f t="shared" si="10"/>
        <v>25</v>
      </c>
      <c r="E23" s="48"/>
      <c r="F23" s="79"/>
      <c r="G23" s="80"/>
      <c r="H23" s="443">
        <v>1</v>
      </c>
      <c r="I23" s="80"/>
      <c r="J23" s="80"/>
      <c r="K23" s="80"/>
      <c r="L23" s="443">
        <v>3</v>
      </c>
      <c r="M23" s="444">
        <v>1</v>
      </c>
      <c r="N23" s="88">
        <f t="shared" si="0"/>
        <v>5</v>
      </c>
      <c r="O23" s="48"/>
      <c r="P23" s="79"/>
      <c r="Q23" s="80"/>
      <c r="R23" s="80">
        <v>12</v>
      </c>
      <c r="S23" s="80"/>
      <c r="T23" s="80"/>
      <c r="U23" s="80"/>
      <c r="V23" s="80">
        <v>8</v>
      </c>
      <c r="W23" s="81">
        <v>5</v>
      </c>
      <c r="X23" s="384"/>
      <c r="Y23" s="389"/>
      <c r="Z23" s="390"/>
      <c r="AA23" s="390"/>
      <c r="AB23" s="390"/>
      <c r="AC23" s="390"/>
      <c r="AD23" s="391"/>
      <c r="AE23" s="391"/>
      <c r="AF23" s="391"/>
      <c r="AG23" s="392">
        <f t="shared" si="1"/>
        <v>0</v>
      </c>
      <c r="AH23" s="384"/>
      <c r="AI23" s="389"/>
      <c r="AJ23" s="390"/>
      <c r="AK23" s="390">
        <v>1</v>
      </c>
      <c r="AL23" s="390"/>
      <c r="AM23" s="390"/>
      <c r="AN23" s="391"/>
      <c r="AO23" s="391"/>
      <c r="AP23" s="391">
        <v>1</v>
      </c>
      <c r="AQ23" s="392">
        <f t="shared" si="2"/>
        <v>2</v>
      </c>
      <c r="AR23" s="384"/>
      <c r="AS23" s="392">
        <v>10</v>
      </c>
      <c r="AT23" s="384"/>
      <c r="AU23" s="389"/>
      <c r="AV23" s="390"/>
      <c r="AW23" s="390">
        <v>1</v>
      </c>
      <c r="AX23" s="390"/>
      <c r="AY23" s="390"/>
      <c r="AZ23" s="391"/>
      <c r="BA23" s="391"/>
      <c r="BB23" s="391"/>
      <c r="BC23" s="392">
        <f t="shared" si="3"/>
        <v>1</v>
      </c>
      <c r="BD23" s="384"/>
      <c r="BE23" s="392"/>
      <c r="BF23" s="384"/>
      <c r="BG23" s="389"/>
      <c r="BH23" s="390"/>
      <c r="BI23" s="392">
        <f t="shared" si="4"/>
        <v>0</v>
      </c>
      <c r="BJ23" s="384"/>
      <c r="BK23" s="390"/>
      <c r="BL23" s="390"/>
      <c r="BM23" s="390"/>
      <c r="BN23" s="391"/>
      <c r="BO23" s="392">
        <f t="shared" si="5"/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 t="shared" si="6"/>
        <v>0</v>
      </c>
      <c r="BZ23" s="384"/>
      <c r="CA23" s="389"/>
      <c r="CB23" s="390"/>
      <c r="CC23" s="390"/>
      <c r="CD23" s="390"/>
      <c r="CE23" s="390"/>
      <c r="CF23" s="391"/>
      <c r="CG23" s="391"/>
      <c r="CH23" s="391"/>
      <c r="CI23" s="392">
        <f t="shared" si="7"/>
        <v>0</v>
      </c>
      <c r="CJ23" s="48"/>
      <c r="CK23" s="418"/>
      <c r="CL23" s="418"/>
      <c r="CM23" s="80"/>
      <c r="CN23" s="80"/>
      <c r="CO23" s="80"/>
      <c r="CP23" s="419">
        <f t="shared" si="8"/>
        <v>0</v>
      </c>
      <c r="CQ23" s="448"/>
      <c r="CR23" s="451">
        <v>12</v>
      </c>
      <c r="CS23" s="448"/>
      <c r="CT23" s="390"/>
      <c r="CU23" s="391"/>
      <c r="CV23" s="391"/>
      <c r="CW23" s="391"/>
      <c r="CX23" s="455">
        <f t="shared" si="9"/>
        <v>0</v>
      </c>
      <c r="CY23" s="448"/>
      <c r="CZ23" s="451"/>
    </row>
    <row r="24" spans="1:104" ht="12.75" customHeight="1">
      <c r="A24" s="113">
        <v>20</v>
      </c>
      <c r="B24" s="126">
        <v>14</v>
      </c>
      <c r="C24" s="72" t="s">
        <v>57</v>
      </c>
      <c r="D24" s="377">
        <f t="shared" si="10"/>
        <v>25</v>
      </c>
      <c r="E24" s="48"/>
      <c r="F24" s="79"/>
      <c r="G24" s="80"/>
      <c r="H24" s="443">
        <v>2</v>
      </c>
      <c r="I24" s="443">
        <v>1</v>
      </c>
      <c r="J24" s="443">
        <v>3</v>
      </c>
      <c r="K24" s="443">
        <v>1</v>
      </c>
      <c r="L24" s="80"/>
      <c r="M24" s="81"/>
      <c r="N24" s="88">
        <f t="shared" si="0"/>
        <v>7</v>
      </c>
      <c r="O24" s="48"/>
      <c r="P24" s="79"/>
      <c r="Q24" s="80"/>
      <c r="R24" s="80">
        <v>2</v>
      </c>
      <c r="S24" s="80">
        <v>1</v>
      </c>
      <c r="T24" s="80">
        <v>3</v>
      </c>
      <c r="U24" s="80">
        <v>9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1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2"/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3"/>
        <v>0</v>
      </c>
      <c r="BD24" s="384"/>
      <c r="BE24" s="392"/>
      <c r="BF24" s="384"/>
      <c r="BG24" s="389"/>
      <c r="BH24" s="390"/>
      <c r="BI24" s="392">
        <f t="shared" si="4"/>
        <v>0</v>
      </c>
      <c r="BJ24" s="384"/>
      <c r="BK24" s="390"/>
      <c r="BL24" s="390"/>
      <c r="BM24" s="390"/>
      <c r="BN24" s="391"/>
      <c r="BO24" s="392">
        <f t="shared" si="5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6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7"/>
        <v>0</v>
      </c>
      <c r="CJ24" s="48"/>
      <c r="CK24" s="430">
        <v>10</v>
      </c>
      <c r="CL24" s="418">
        <v>1</v>
      </c>
      <c r="CM24" s="80">
        <v>2</v>
      </c>
      <c r="CN24" s="80">
        <v>2</v>
      </c>
      <c r="CO24" s="80"/>
      <c r="CP24" s="419">
        <f t="shared" si="8"/>
        <v>15</v>
      </c>
      <c r="CQ24" s="448"/>
      <c r="CR24" s="451">
        <v>6</v>
      </c>
      <c r="CS24" s="448"/>
      <c r="CT24" s="390">
        <v>2</v>
      </c>
      <c r="CU24" s="391">
        <v>1</v>
      </c>
      <c r="CV24" s="391"/>
      <c r="CW24" s="391"/>
      <c r="CX24" s="455">
        <f t="shared" si="9"/>
        <v>3</v>
      </c>
      <c r="CY24" s="448"/>
      <c r="CZ24" s="451"/>
    </row>
    <row r="25" spans="1:104" ht="12.75" customHeight="1">
      <c r="A25" s="113">
        <v>22</v>
      </c>
      <c r="B25" s="126">
        <v>19</v>
      </c>
      <c r="C25" s="73" t="s">
        <v>729</v>
      </c>
      <c r="D25" s="377">
        <f t="shared" si="10"/>
        <v>16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 t="shared" si="0"/>
        <v>2</v>
      </c>
      <c r="O25" s="48"/>
      <c r="P25" s="79"/>
      <c r="Q25" s="80"/>
      <c r="R25" s="80">
        <v>2</v>
      </c>
      <c r="S25" s="80"/>
      <c r="T25" s="80"/>
      <c r="U25" s="80"/>
      <c r="V25" s="80">
        <v>14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 t="shared" si="1"/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 t="shared" si="2"/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3"/>
        <v>0</v>
      </c>
      <c r="BD25" s="384"/>
      <c r="BE25" s="392"/>
      <c r="BF25" s="384"/>
      <c r="BG25" s="389"/>
      <c r="BH25" s="390"/>
      <c r="BI25" s="392">
        <f t="shared" si="4"/>
        <v>0</v>
      </c>
      <c r="BJ25" s="384"/>
      <c r="BK25" s="390"/>
      <c r="BL25" s="390"/>
      <c r="BM25" s="390"/>
      <c r="BN25" s="391"/>
      <c r="BO25" s="392">
        <f t="shared" si="5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6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7"/>
        <v>0</v>
      </c>
      <c r="CJ25" s="48"/>
      <c r="CK25" s="418"/>
      <c r="CL25" s="418"/>
      <c r="CM25" s="80"/>
      <c r="CN25" s="80"/>
      <c r="CO25" s="80"/>
      <c r="CP25" s="419">
        <f t="shared" si="8"/>
        <v>0</v>
      </c>
      <c r="CQ25" s="448"/>
      <c r="CR25" s="451">
        <v>4</v>
      </c>
      <c r="CS25" s="448"/>
      <c r="CT25" s="390"/>
      <c r="CU25" s="391"/>
      <c r="CV25" s="391">
        <v>8</v>
      </c>
      <c r="CW25" s="391"/>
      <c r="CX25" s="455">
        <f t="shared" si="9"/>
        <v>8</v>
      </c>
      <c r="CY25" s="448"/>
      <c r="CZ25" s="451"/>
    </row>
    <row r="26" spans="1:104" ht="12.75" customHeight="1">
      <c r="A26" s="113">
        <v>23</v>
      </c>
      <c r="B26" s="127">
        <v>26</v>
      </c>
      <c r="C26" s="73" t="s">
        <v>386</v>
      </c>
      <c r="D26" s="377">
        <f t="shared" si="10"/>
        <v>4.4</v>
      </c>
      <c r="E26" s="48"/>
      <c r="F26" s="79"/>
      <c r="G26" s="80"/>
      <c r="H26" s="80"/>
      <c r="I26" s="443">
        <v>1</v>
      </c>
      <c r="J26" s="443">
        <v>1</v>
      </c>
      <c r="K26" s="80"/>
      <c r="L26" s="80"/>
      <c r="M26" s="81"/>
      <c r="N26" s="88">
        <f t="shared" si="0"/>
        <v>2</v>
      </c>
      <c r="O26" s="48"/>
      <c r="P26" s="79"/>
      <c r="Q26" s="80"/>
      <c r="R26" s="80"/>
      <c r="S26" s="80">
        <v>1</v>
      </c>
      <c r="T26" s="80">
        <v>3.4</v>
      </c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1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2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3"/>
        <v>0</v>
      </c>
      <c r="BD26" s="384"/>
      <c r="BE26" s="392"/>
      <c r="BF26" s="384"/>
      <c r="BG26" s="389"/>
      <c r="BH26" s="390"/>
      <c r="BI26" s="392">
        <f t="shared" si="4"/>
        <v>0</v>
      </c>
      <c r="BJ26" s="384"/>
      <c r="BK26" s="390"/>
      <c r="BL26" s="390"/>
      <c r="BM26" s="390"/>
      <c r="BN26" s="391"/>
      <c r="BO26" s="392">
        <f t="shared" si="5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6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7"/>
        <v>0</v>
      </c>
      <c r="CJ26" s="48"/>
      <c r="CK26" s="418"/>
      <c r="CL26" s="420"/>
      <c r="CM26" s="82"/>
      <c r="CN26" s="80"/>
      <c r="CO26" s="82"/>
      <c r="CP26" s="419">
        <f t="shared" si="8"/>
        <v>0</v>
      </c>
      <c r="CQ26" s="448"/>
      <c r="CR26" s="451">
        <v>3.4</v>
      </c>
      <c r="CS26" s="448"/>
      <c r="CT26" s="390"/>
      <c r="CU26" s="391"/>
      <c r="CV26" s="391"/>
      <c r="CW26" s="391"/>
      <c r="CX26" s="455">
        <f t="shared" si="9"/>
        <v>0</v>
      </c>
      <c r="CY26" s="448"/>
      <c r="CZ26" s="451"/>
    </row>
    <row r="27" spans="1:104" ht="12.75" customHeight="1">
      <c r="A27" s="113">
        <v>24</v>
      </c>
      <c r="B27" s="126">
        <v>21</v>
      </c>
      <c r="C27" s="73" t="s">
        <v>387</v>
      </c>
      <c r="D27" s="377">
        <f t="shared" si="10"/>
        <v>3</v>
      </c>
      <c r="E27" s="48"/>
      <c r="F27" s="442">
        <v>1</v>
      </c>
      <c r="G27" s="80"/>
      <c r="H27" s="80"/>
      <c r="I27" s="80"/>
      <c r="J27" s="80"/>
      <c r="K27" s="80"/>
      <c r="L27" s="443">
        <v>1</v>
      </c>
      <c r="M27" s="81"/>
      <c r="N27" s="88">
        <f t="shared" si="0"/>
        <v>2</v>
      </c>
      <c r="O27" s="48"/>
      <c r="P27" s="79"/>
      <c r="Q27" s="80"/>
      <c r="R27" s="80"/>
      <c r="S27" s="80"/>
      <c r="T27" s="80">
        <v>3</v>
      </c>
      <c r="U27" s="80"/>
      <c r="V27" s="80"/>
      <c r="W27" s="81"/>
      <c r="X27" s="384"/>
      <c r="Y27" s="389"/>
      <c r="Z27" s="390"/>
      <c r="AA27" s="390"/>
      <c r="AB27" s="390"/>
      <c r="AC27" s="390">
        <v>1</v>
      </c>
      <c r="AD27" s="391"/>
      <c r="AE27" s="391"/>
      <c r="AF27" s="391"/>
      <c r="AG27" s="392">
        <f t="shared" si="1"/>
        <v>1</v>
      </c>
      <c r="AH27" s="384"/>
      <c r="AI27" s="389"/>
      <c r="AJ27" s="390"/>
      <c r="AK27" s="390"/>
      <c r="AL27" s="390"/>
      <c r="AM27" s="390">
        <v>1</v>
      </c>
      <c r="AN27" s="391"/>
      <c r="AO27" s="391"/>
      <c r="AP27" s="391"/>
      <c r="AQ27" s="392">
        <f t="shared" si="2"/>
        <v>1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3"/>
        <v>0</v>
      </c>
      <c r="BD27" s="384"/>
      <c r="BE27" s="392"/>
      <c r="BF27" s="384"/>
      <c r="BG27" s="389"/>
      <c r="BH27" s="390"/>
      <c r="BI27" s="392">
        <f t="shared" si="4"/>
        <v>0</v>
      </c>
      <c r="BJ27" s="384"/>
      <c r="BK27" s="390"/>
      <c r="BL27" s="390"/>
      <c r="BM27" s="390"/>
      <c r="BN27" s="391"/>
      <c r="BO27" s="392">
        <f t="shared" si="5"/>
        <v>0</v>
      </c>
      <c r="BP27" s="384"/>
      <c r="BQ27" s="389"/>
      <c r="BR27" s="390"/>
      <c r="BS27" s="390"/>
      <c r="BT27" s="390"/>
      <c r="BU27" s="390"/>
      <c r="BV27" s="391"/>
      <c r="BW27" s="391"/>
      <c r="BX27" s="391"/>
      <c r="BY27" s="392">
        <f t="shared" si="6"/>
        <v>0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7"/>
        <v>0</v>
      </c>
      <c r="CJ27" s="48"/>
      <c r="CK27" s="418"/>
      <c r="CL27" s="420"/>
      <c r="CM27" s="82"/>
      <c r="CN27" s="80"/>
      <c r="CO27" s="82"/>
      <c r="CP27" s="419">
        <f t="shared" si="8"/>
        <v>0</v>
      </c>
      <c r="CQ27" s="448"/>
      <c r="CR27" s="451"/>
      <c r="CS27" s="448"/>
      <c r="CT27" s="390">
        <v>1</v>
      </c>
      <c r="CU27" s="391"/>
      <c r="CV27" s="391"/>
      <c r="CW27" s="391"/>
      <c r="CX27" s="455">
        <f t="shared" si="9"/>
        <v>1</v>
      </c>
      <c r="CY27" s="448"/>
      <c r="CZ27" s="451"/>
    </row>
    <row r="28" spans="1:104" ht="12.75" customHeight="1">
      <c r="A28" s="113">
        <v>25</v>
      </c>
      <c r="B28" s="127">
        <v>26</v>
      </c>
      <c r="C28" s="293" t="s">
        <v>49</v>
      </c>
      <c r="D28" s="377">
        <f t="shared" si="10"/>
        <v>2</v>
      </c>
      <c r="E28" s="48"/>
      <c r="F28" s="79"/>
      <c r="G28" s="80"/>
      <c r="H28" s="443">
        <v>1</v>
      </c>
      <c r="I28" s="80"/>
      <c r="J28" s="443">
        <v>1</v>
      </c>
      <c r="K28" s="80"/>
      <c r="L28" s="443">
        <v>1</v>
      </c>
      <c r="M28" s="81"/>
      <c r="N28" s="88">
        <f t="shared" si="0"/>
        <v>3</v>
      </c>
      <c r="O28" s="48"/>
      <c r="P28" s="79"/>
      <c r="Q28" s="80"/>
      <c r="R28" s="80">
        <v>1</v>
      </c>
      <c r="S28" s="80"/>
      <c r="T28" s="80"/>
      <c r="U28" s="80"/>
      <c r="V28" s="80">
        <v>1</v>
      </c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1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2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3"/>
        <v>0</v>
      </c>
      <c r="BD28" s="384"/>
      <c r="BE28" s="392"/>
      <c r="BF28" s="384"/>
      <c r="BG28" s="389"/>
      <c r="BH28" s="390"/>
      <c r="BI28" s="392">
        <f t="shared" si="4"/>
        <v>0</v>
      </c>
      <c r="BJ28" s="384"/>
      <c r="BK28" s="390"/>
      <c r="BL28" s="390"/>
      <c r="BM28" s="390"/>
      <c r="BN28" s="391"/>
      <c r="BO28" s="392">
        <f t="shared" si="5"/>
        <v>0</v>
      </c>
      <c r="BP28" s="384"/>
      <c r="BQ28" s="389"/>
      <c r="BR28" s="390"/>
      <c r="BS28" s="390">
        <v>1</v>
      </c>
      <c r="BT28" s="390"/>
      <c r="BU28" s="390"/>
      <c r="BV28" s="391"/>
      <c r="BW28" s="391"/>
      <c r="BX28" s="391"/>
      <c r="BY28" s="392">
        <f t="shared" si="6"/>
        <v>1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7"/>
        <v>0</v>
      </c>
      <c r="CJ28" s="48"/>
      <c r="CK28" s="418"/>
      <c r="CL28" s="418"/>
      <c r="CM28" s="80"/>
      <c r="CN28" s="80"/>
      <c r="CO28" s="80"/>
      <c r="CP28" s="419">
        <f t="shared" si="8"/>
        <v>0</v>
      </c>
      <c r="CQ28" s="448"/>
      <c r="CR28" s="451"/>
      <c r="CS28" s="448"/>
      <c r="CT28" s="390"/>
      <c r="CU28" s="391"/>
      <c r="CV28" s="391">
        <v>1</v>
      </c>
      <c r="CW28" s="391"/>
      <c r="CX28" s="455">
        <f t="shared" si="9"/>
        <v>1</v>
      </c>
      <c r="CY28" s="448"/>
      <c r="CZ28" s="451"/>
    </row>
    <row r="29" spans="1:104" ht="12.75" customHeight="1">
      <c r="A29" s="114" t="s">
        <v>52</v>
      </c>
      <c r="B29" s="127" t="s">
        <v>52</v>
      </c>
      <c r="C29" s="408" t="s">
        <v>22</v>
      </c>
      <c r="D29" s="377">
        <f t="shared" si="1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1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2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3"/>
        <v>0</v>
      </c>
      <c r="BD29" s="384"/>
      <c r="BE29" s="392"/>
      <c r="BF29" s="384"/>
      <c r="BG29" s="389"/>
      <c r="BH29" s="390"/>
      <c r="BI29" s="392">
        <f t="shared" si="4"/>
        <v>0</v>
      </c>
      <c r="BJ29" s="384"/>
      <c r="BK29" s="390"/>
      <c r="BL29" s="390"/>
      <c r="BM29" s="390"/>
      <c r="BN29" s="391"/>
      <c r="BO29" s="392">
        <f t="shared" si="5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6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7"/>
        <v>0</v>
      </c>
      <c r="CJ29" s="48"/>
      <c r="CK29" s="418"/>
      <c r="CL29" s="418"/>
      <c r="CM29" s="80"/>
      <c r="CN29" s="80"/>
      <c r="CO29" s="80"/>
      <c r="CP29" s="419">
        <f t="shared" si="8"/>
        <v>0</v>
      </c>
      <c r="CQ29" s="448"/>
      <c r="CR29" s="451"/>
      <c r="CS29" s="448"/>
      <c r="CT29" s="390"/>
      <c r="CU29" s="391"/>
      <c r="CV29" s="391"/>
      <c r="CW29" s="391"/>
      <c r="CX29" s="455">
        <f t="shared" si="9"/>
        <v>0</v>
      </c>
      <c r="CY29" s="448"/>
      <c r="CZ29" s="451"/>
    </row>
    <row r="30" spans="1:104" ht="12.75" customHeight="1">
      <c r="A30" s="114" t="s">
        <v>52</v>
      </c>
      <c r="B30" s="127" t="s">
        <v>52</v>
      </c>
      <c r="C30" s="408" t="s">
        <v>105</v>
      </c>
      <c r="D30" s="377">
        <f t="shared" si="10"/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 t="shared" si="0"/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1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2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3"/>
        <v>0</v>
      </c>
      <c r="BD30" s="384"/>
      <c r="BE30" s="392"/>
      <c r="BF30" s="384"/>
      <c r="BG30" s="389"/>
      <c r="BH30" s="390"/>
      <c r="BI30" s="392">
        <f t="shared" si="4"/>
        <v>0</v>
      </c>
      <c r="BJ30" s="384"/>
      <c r="BK30" s="390"/>
      <c r="BL30" s="390"/>
      <c r="BM30" s="390"/>
      <c r="BN30" s="391"/>
      <c r="BO30" s="392">
        <f t="shared" si="5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6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7"/>
        <v>0</v>
      </c>
      <c r="CJ30" s="48"/>
      <c r="CK30" s="418"/>
      <c r="CL30" s="418"/>
      <c r="CM30" s="80"/>
      <c r="CN30" s="80"/>
      <c r="CO30" s="80"/>
      <c r="CP30" s="419">
        <f t="shared" si="8"/>
        <v>0</v>
      </c>
      <c r="CQ30" s="448"/>
      <c r="CR30" s="451"/>
      <c r="CS30" s="448"/>
      <c r="CT30" s="390"/>
      <c r="CU30" s="391"/>
      <c r="CV30" s="391"/>
      <c r="CW30" s="391"/>
      <c r="CX30" s="455">
        <f t="shared" si="9"/>
        <v>0</v>
      </c>
      <c r="CY30" s="448"/>
      <c r="CZ30" s="451"/>
    </row>
    <row r="31" spans="1:104" ht="12.75" customHeight="1">
      <c r="A31" s="114" t="s">
        <v>52</v>
      </c>
      <c r="B31" s="127" t="s">
        <v>52</v>
      </c>
      <c r="C31" s="293" t="s">
        <v>24</v>
      </c>
      <c r="D31" s="377">
        <f t="shared" si="1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1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2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3"/>
        <v>0</v>
      </c>
      <c r="BD31" s="384"/>
      <c r="BE31" s="392"/>
      <c r="BF31" s="384"/>
      <c r="BG31" s="389"/>
      <c r="BH31" s="390"/>
      <c r="BI31" s="392">
        <f t="shared" si="4"/>
        <v>0</v>
      </c>
      <c r="BJ31" s="384"/>
      <c r="BK31" s="390"/>
      <c r="BL31" s="390"/>
      <c r="BM31" s="390"/>
      <c r="BN31" s="391"/>
      <c r="BO31" s="392">
        <f t="shared" si="5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6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7"/>
        <v>0</v>
      </c>
      <c r="CJ31" s="48"/>
      <c r="CK31" s="418"/>
      <c r="CL31" s="418"/>
      <c r="CM31" s="80"/>
      <c r="CN31" s="80"/>
      <c r="CO31" s="80"/>
      <c r="CP31" s="419">
        <f t="shared" si="8"/>
        <v>0</v>
      </c>
      <c r="CQ31" s="448"/>
      <c r="CR31" s="451"/>
      <c r="CS31" s="448"/>
      <c r="CT31" s="390"/>
      <c r="CU31" s="391"/>
      <c r="CV31" s="391"/>
      <c r="CW31" s="391"/>
      <c r="CX31" s="455">
        <f t="shared" si="9"/>
        <v>0</v>
      </c>
      <c r="CY31" s="448"/>
      <c r="CZ31" s="451"/>
    </row>
    <row r="32" spans="1:104" ht="12.75" customHeight="1">
      <c r="A32" s="114" t="s">
        <v>52</v>
      </c>
      <c r="B32" s="127" t="s">
        <v>52</v>
      </c>
      <c r="C32" s="293" t="s">
        <v>152</v>
      </c>
      <c r="D32" s="377">
        <f t="shared" si="1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1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2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3"/>
        <v>0</v>
      </c>
      <c r="BD32" s="384"/>
      <c r="BE32" s="392"/>
      <c r="BF32" s="384"/>
      <c r="BG32" s="393"/>
      <c r="BH32" s="394"/>
      <c r="BI32" s="392">
        <f t="shared" si="4"/>
        <v>0</v>
      </c>
      <c r="BJ32" s="384"/>
      <c r="BK32" s="394"/>
      <c r="BL32" s="394"/>
      <c r="BM32" s="394"/>
      <c r="BN32" s="395"/>
      <c r="BO32" s="392">
        <f t="shared" si="5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6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7"/>
        <v>0</v>
      </c>
      <c r="CJ32" s="48"/>
      <c r="CK32" s="418"/>
      <c r="CL32" s="421"/>
      <c r="CM32" s="422"/>
      <c r="CN32" s="80"/>
      <c r="CO32" s="80"/>
      <c r="CP32" s="419">
        <f t="shared" si="8"/>
        <v>0</v>
      </c>
      <c r="CQ32" s="448"/>
      <c r="CR32" s="451"/>
      <c r="CS32" s="448"/>
      <c r="CT32" s="394"/>
      <c r="CU32" s="395"/>
      <c r="CV32" s="395"/>
      <c r="CW32" s="395"/>
      <c r="CX32" s="455">
        <f t="shared" si="9"/>
        <v>0</v>
      </c>
      <c r="CY32" s="448"/>
      <c r="CZ32" s="451"/>
    </row>
    <row r="33" spans="1:104" ht="12.75" customHeight="1">
      <c r="A33" s="114" t="s">
        <v>52</v>
      </c>
      <c r="B33" s="127" t="s">
        <v>52</v>
      </c>
      <c r="C33" s="293" t="s">
        <v>56</v>
      </c>
      <c r="D33" s="377">
        <f t="shared" si="1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1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2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3"/>
        <v>0</v>
      </c>
      <c r="BD33" s="384"/>
      <c r="BE33" s="397"/>
      <c r="BF33" s="384"/>
      <c r="BG33" s="393"/>
      <c r="BH33" s="394"/>
      <c r="BI33" s="392">
        <f t="shared" si="4"/>
        <v>0</v>
      </c>
      <c r="BJ33" s="384"/>
      <c r="BK33" s="394"/>
      <c r="BL33" s="394"/>
      <c r="BM33" s="394"/>
      <c r="BN33" s="396"/>
      <c r="BO33" s="397">
        <f t="shared" si="5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6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7"/>
        <v>0</v>
      </c>
      <c r="CJ33" s="48"/>
      <c r="CK33" s="418"/>
      <c r="CL33" s="421"/>
      <c r="CM33" s="422"/>
      <c r="CN33" s="80"/>
      <c r="CO33" s="80"/>
      <c r="CP33" s="419">
        <f t="shared" si="8"/>
        <v>0</v>
      </c>
      <c r="CQ33" s="448"/>
      <c r="CR33" s="451"/>
      <c r="CS33" s="448"/>
      <c r="CT33" s="394"/>
      <c r="CU33" s="395"/>
      <c r="CV33" s="395"/>
      <c r="CW33" s="395"/>
      <c r="CX33" s="455">
        <f t="shared" si="9"/>
        <v>0</v>
      </c>
      <c r="CY33" s="448"/>
      <c r="CZ33" s="451"/>
    </row>
    <row r="34" spans="1:104" ht="12.75" customHeight="1">
      <c r="A34" s="114" t="s">
        <v>52</v>
      </c>
      <c r="B34" s="127">
        <v>18</v>
      </c>
      <c r="C34" s="293" t="s">
        <v>154</v>
      </c>
      <c r="D34" s="377">
        <f t="shared" si="1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1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2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3"/>
        <v>0</v>
      </c>
      <c r="BD34" s="384"/>
      <c r="BE34" s="397"/>
      <c r="BF34" s="384"/>
      <c r="BG34" s="389"/>
      <c r="BH34" s="390"/>
      <c r="BI34" s="392">
        <f t="shared" si="4"/>
        <v>0</v>
      </c>
      <c r="BJ34" s="384"/>
      <c r="BK34" s="394"/>
      <c r="BL34" s="394"/>
      <c r="BM34" s="394"/>
      <c r="BN34" s="396"/>
      <c r="BO34" s="413">
        <f t="shared" si="5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6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7"/>
        <v>0</v>
      </c>
      <c r="CJ34" s="48"/>
      <c r="CK34" s="79"/>
      <c r="CL34" s="418"/>
      <c r="CM34" s="80"/>
      <c r="CN34" s="80"/>
      <c r="CO34" s="80"/>
      <c r="CP34" s="419">
        <f t="shared" si="8"/>
        <v>0</v>
      </c>
      <c r="CQ34" s="448"/>
      <c r="CR34" s="451"/>
      <c r="CS34" s="448"/>
      <c r="CT34" s="390"/>
      <c r="CU34" s="391"/>
      <c r="CV34" s="391"/>
      <c r="CW34" s="391"/>
      <c r="CX34" s="455">
        <f t="shared" si="9"/>
        <v>0</v>
      </c>
      <c r="CY34" s="448"/>
      <c r="CZ34" s="451"/>
    </row>
    <row r="35" spans="1:104" ht="12.75" customHeight="1">
      <c r="A35" s="114" t="s">
        <v>52</v>
      </c>
      <c r="B35" s="127">
        <v>23</v>
      </c>
      <c r="C35" s="293" t="s">
        <v>51</v>
      </c>
      <c r="D35" s="377">
        <f t="shared" si="1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1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2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3"/>
        <v>0</v>
      </c>
      <c r="BD35" s="384"/>
      <c r="BE35" s="397"/>
      <c r="BF35" s="384"/>
      <c r="BG35" s="389"/>
      <c r="BH35" s="390"/>
      <c r="BI35" s="392">
        <f t="shared" si="4"/>
        <v>0</v>
      </c>
      <c r="BJ35" s="384"/>
      <c r="BK35" s="390"/>
      <c r="BL35" s="390"/>
      <c r="BM35" s="390"/>
      <c r="BN35" s="398"/>
      <c r="BO35" s="397">
        <f t="shared" si="5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6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7"/>
        <v>0</v>
      </c>
      <c r="CJ35" s="48"/>
      <c r="CK35" s="79"/>
      <c r="CL35" s="418"/>
      <c r="CM35" s="80"/>
      <c r="CN35" s="80"/>
      <c r="CO35" s="80"/>
      <c r="CP35" s="419">
        <f t="shared" si="8"/>
        <v>0</v>
      </c>
      <c r="CQ35" s="448"/>
      <c r="CR35" s="451"/>
      <c r="CS35" s="448"/>
      <c r="CT35" s="390"/>
      <c r="CU35" s="391"/>
      <c r="CV35" s="391"/>
      <c r="CW35" s="391"/>
      <c r="CX35" s="455">
        <f t="shared" si="9"/>
        <v>0</v>
      </c>
      <c r="CY35" s="448"/>
      <c r="CZ35" s="451"/>
    </row>
    <row r="36" spans="1:104" ht="12.75" customHeight="1">
      <c r="A36" s="114" t="s">
        <v>52</v>
      </c>
      <c r="B36" s="127">
        <v>26</v>
      </c>
      <c r="C36" s="408" t="s">
        <v>28</v>
      </c>
      <c r="D36" s="377">
        <f t="shared" si="1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1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2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3"/>
        <v>0</v>
      </c>
      <c r="BD36" s="384"/>
      <c r="BE36" s="397"/>
      <c r="BF36" s="384"/>
      <c r="BG36" s="389"/>
      <c r="BH36" s="390"/>
      <c r="BI36" s="392">
        <f t="shared" si="4"/>
        <v>0</v>
      </c>
      <c r="BJ36" s="384"/>
      <c r="BK36" s="390"/>
      <c r="BL36" s="390"/>
      <c r="BM36" s="390"/>
      <c r="BN36" s="398"/>
      <c r="BO36" s="397">
        <f t="shared" si="5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6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7"/>
        <v>0</v>
      </c>
      <c r="CJ36" s="48"/>
      <c r="CK36" s="79"/>
      <c r="CL36" s="418"/>
      <c r="CM36" s="80"/>
      <c r="CN36" s="80"/>
      <c r="CO36" s="80"/>
      <c r="CP36" s="419">
        <f t="shared" si="8"/>
        <v>0</v>
      </c>
      <c r="CQ36" s="448"/>
      <c r="CR36" s="451"/>
      <c r="CS36" s="448"/>
      <c r="CT36" s="390"/>
      <c r="CU36" s="391"/>
      <c r="CV36" s="391"/>
      <c r="CW36" s="391"/>
      <c r="CX36" s="455">
        <f t="shared" si="9"/>
        <v>0</v>
      </c>
      <c r="CY36" s="448"/>
      <c r="CZ36" s="451"/>
    </row>
    <row r="37" spans="1:104" ht="15" thickBot="1">
      <c r="A37" s="115" t="s">
        <v>52</v>
      </c>
      <c r="B37" s="128" t="s">
        <v>52</v>
      </c>
      <c r="C37" s="294" t="s">
        <v>43</v>
      </c>
      <c r="D37" s="188">
        <f t="shared" si="1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1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2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3"/>
        <v>0</v>
      </c>
      <c r="BD37" s="384"/>
      <c r="BE37" s="403"/>
      <c r="BF37" s="384"/>
      <c r="BG37" s="399"/>
      <c r="BH37" s="400"/>
      <c r="BI37" s="410">
        <f t="shared" si="4"/>
        <v>0</v>
      </c>
      <c r="BJ37" s="384"/>
      <c r="BK37" s="400"/>
      <c r="BL37" s="400"/>
      <c r="BM37" s="400"/>
      <c r="BN37" s="402"/>
      <c r="BO37" s="403">
        <f t="shared" si="5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6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7"/>
        <v>0</v>
      </c>
      <c r="CJ37" s="48"/>
      <c r="CK37" s="83"/>
      <c r="CL37" s="423"/>
      <c r="CM37" s="85"/>
      <c r="CN37" s="84"/>
      <c r="CO37" s="85"/>
      <c r="CP37" s="424">
        <f t="shared" si="8"/>
        <v>0</v>
      </c>
      <c r="CQ37" s="448"/>
      <c r="CR37" s="452"/>
      <c r="CS37" s="448"/>
      <c r="CT37" s="400"/>
      <c r="CU37" s="401"/>
      <c r="CV37" s="401"/>
      <c r="CW37" s="401"/>
      <c r="CX37" s="455">
        <f t="shared" si="9"/>
        <v>0</v>
      </c>
      <c r="CY37" s="448"/>
      <c r="CZ37" s="452"/>
    </row>
    <row r="38" spans="1:94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235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</row>
    <row r="39" spans="2:93" ht="12.75">
      <c r="B39" s="117"/>
      <c r="C39" s="77"/>
      <c r="D39" s="133"/>
      <c r="F39" s="55">
        <f>SUM(F4:F37)</f>
        <v>22</v>
      </c>
      <c r="G39" s="55">
        <f aca="true" t="shared" si="11" ref="G39:M39">SUM(G4:G37)</f>
        <v>8</v>
      </c>
      <c r="H39" s="55">
        <f t="shared" si="11"/>
        <v>54</v>
      </c>
      <c r="I39" s="54">
        <f t="shared" si="11"/>
        <v>12</v>
      </c>
      <c r="J39" s="55">
        <f t="shared" si="11"/>
        <v>59</v>
      </c>
      <c r="K39" s="55">
        <f t="shared" si="11"/>
        <v>10</v>
      </c>
      <c r="L39" s="55">
        <f t="shared" si="11"/>
        <v>52</v>
      </c>
      <c r="M39" s="55">
        <f t="shared" si="11"/>
        <v>18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</row>
    <row r="40" spans="2:93" ht="12.75">
      <c r="B40" s="129"/>
      <c r="C40" s="189" t="s">
        <v>75</v>
      </c>
      <c r="D40" s="426" t="s">
        <v>841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</row>
    <row r="41" spans="1:93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187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</row>
    <row r="42" spans="1:93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48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</row>
    <row r="43" spans="4:93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</row>
    <row r="44" spans="1:94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</row>
    <row r="45" spans="1:93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3493.8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21">
    <mergeCell ref="A1:A3"/>
    <mergeCell ref="B1:B3"/>
    <mergeCell ref="F1:M2"/>
    <mergeCell ref="N1:N3"/>
    <mergeCell ref="P1:W2"/>
    <mergeCell ref="AU1:BC2"/>
    <mergeCell ref="D2:D3"/>
    <mergeCell ref="BG1:BI2"/>
    <mergeCell ref="BK1:BO2"/>
    <mergeCell ref="AS1:AS3"/>
    <mergeCell ref="Y1:AG2"/>
    <mergeCell ref="BE1:BE3"/>
    <mergeCell ref="AI1:AQ2"/>
    <mergeCell ref="A41:C42"/>
    <mergeCell ref="CZ1:CZ2"/>
    <mergeCell ref="BQ1:BY2"/>
    <mergeCell ref="CA1:CI2"/>
    <mergeCell ref="CK1:CO2"/>
    <mergeCell ref="CP1:CP3"/>
    <mergeCell ref="CR1:CR2"/>
    <mergeCell ref="CT1:C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58"/>
  <sheetViews>
    <sheetView zoomScalePageLayoutView="0" workbookViewId="0" topLeftCell="A1">
      <pane xSplit="10185" topLeftCell="CY1" activePane="topRight" state="split"/>
      <selection pane="topLeft" activeCell="A1" sqref="A1"/>
      <selection pane="topRight" activeCell="O1" sqref="O1:O16384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95" width="2.7109375" style="10" customWidth="1"/>
    <col min="96" max="96" width="13.57421875" style="20" customWidth="1"/>
    <col min="97" max="97" width="1.7109375" style="10" customWidth="1"/>
    <col min="98" max="98" width="6.28125" style="20" customWidth="1"/>
    <col min="99" max="99" width="6.00390625" style="20" customWidth="1"/>
    <col min="100" max="100" width="6.28125" style="20" customWidth="1"/>
    <col min="101" max="101" width="6.00390625" style="20" customWidth="1"/>
    <col min="102" max="102" width="6.421875" style="20" bestFit="1" customWidth="1"/>
    <col min="103" max="103" width="2.7109375" style="10" customWidth="1"/>
    <col min="104" max="104" width="11.421875" style="20" customWidth="1"/>
    <col min="105" max="105" width="2.7109375" style="10" customWidth="1"/>
    <col min="106" max="107" width="5.7109375" style="20" customWidth="1"/>
    <col min="108" max="108" width="6.421875" style="20" customWidth="1"/>
    <col min="109" max="16384" width="11.421875" style="20" customWidth="1"/>
  </cols>
  <sheetData>
    <row r="1" spans="1:108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  <c r="CQ1" s="448"/>
      <c r="CR1" s="574" t="s">
        <v>837</v>
      </c>
      <c r="CS1" s="448"/>
      <c r="CT1" s="576" t="s">
        <v>620</v>
      </c>
      <c r="CU1" s="569"/>
      <c r="CV1" s="569"/>
      <c r="CW1" s="569"/>
      <c r="CX1" s="570"/>
      <c r="CY1" s="448"/>
      <c r="CZ1" s="574" t="s">
        <v>845</v>
      </c>
      <c r="DA1" s="448"/>
      <c r="DB1" s="579" t="s">
        <v>846</v>
      </c>
      <c r="DC1" s="580"/>
      <c r="DD1" s="581"/>
    </row>
    <row r="2" spans="1:108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  <c r="CQ2" s="448"/>
      <c r="CR2" s="575"/>
      <c r="CS2" s="448"/>
      <c r="CT2" s="577"/>
      <c r="CU2" s="571"/>
      <c r="CV2" s="571"/>
      <c r="CW2" s="571"/>
      <c r="CX2" s="563"/>
      <c r="CY2" s="448"/>
      <c r="CZ2" s="578"/>
      <c r="DA2" s="448"/>
      <c r="DB2" s="582"/>
      <c r="DC2" s="583"/>
      <c r="DD2" s="584"/>
    </row>
    <row r="3" spans="1:108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  <c r="CQ3" s="448"/>
      <c r="CR3" s="449" t="s">
        <v>0</v>
      </c>
      <c r="CS3" s="448"/>
      <c r="CT3" s="31" t="s">
        <v>71</v>
      </c>
      <c r="CU3" s="31" t="s">
        <v>72</v>
      </c>
      <c r="CV3" s="31" t="s">
        <v>73</v>
      </c>
      <c r="CW3" s="32" t="s">
        <v>74</v>
      </c>
      <c r="CX3" s="383" t="s">
        <v>0</v>
      </c>
      <c r="CY3" s="448"/>
      <c r="CZ3" s="449" t="s">
        <v>0</v>
      </c>
      <c r="DA3" s="448"/>
      <c r="DB3" s="463" t="s">
        <v>133</v>
      </c>
      <c r="DC3" s="464" t="s">
        <v>847</v>
      </c>
      <c r="DD3" s="449" t="s">
        <v>0</v>
      </c>
    </row>
    <row r="4" spans="1:108" ht="12.75" customHeight="1">
      <c r="A4" s="453">
        <v>1</v>
      </c>
      <c r="B4" s="461">
        <v>1</v>
      </c>
      <c r="C4" s="71" t="s">
        <v>26</v>
      </c>
      <c r="D4" s="187">
        <f>SUM(AG4+AQ4+AS4+BC4+BE4+BI4+BO4+BY4+CI4+CP4+CR4+CX4+CZ4+DD4)</f>
        <v>826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3</v>
      </c>
      <c r="M4" s="441">
        <v>2</v>
      </c>
      <c r="N4" s="87">
        <f aca="true" t="shared" si="0" ref="N4:N37">SUM(F4:M4)</f>
        <v>27</v>
      </c>
      <c r="O4" s="48"/>
      <c r="P4" s="78">
        <v>57</v>
      </c>
      <c r="Q4" s="41">
        <v>64</v>
      </c>
      <c r="R4" s="41">
        <v>99</v>
      </c>
      <c r="S4" s="41">
        <v>227</v>
      </c>
      <c r="T4" s="41">
        <v>133</v>
      </c>
      <c r="U4" s="41">
        <v>18</v>
      </c>
      <c r="V4" s="41">
        <v>4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1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2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3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4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5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6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7" ref="CI4:CI37"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 aca="true" t="shared" si="8" ref="CP4:CP37">SUM(CK4:CO4)</f>
        <v>74</v>
      </c>
      <c r="CQ4" s="448"/>
      <c r="CR4" s="450">
        <v>6</v>
      </c>
      <c r="CS4" s="448"/>
      <c r="CT4" s="386">
        <v>33</v>
      </c>
      <c r="CU4" s="387"/>
      <c r="CV4" s="387">
        <v>2</v>
      </c>
      <c r="CW4" s="387"/>
      <c r="CX4" s="455">
        <f aca="true" t="shared" si="9" ref="CX4:CX37">SUM(CT4:CW4)</f>
        <v>35</v>
      </c>
      <c r="CY4" s="448"/>
      <c r="CZ4" s="450">
        <v>20</v>
      </c>
      <c r="DA4" s="448"/>
      <c r="DB4" s="465">
        <v>40</v>
      </c>
      <c r="DC4" s="466">
        <v>10</v>
      </c>
      <c r="DD4" s="450">
        <f>SUM(DB4:DC4)</f>
        <v>50</v>
      </c>
    </row>
    <row r="5" spans="1:108" ht="12.75" customHeight="1">
      <c r="A5" s="113">
        <v>2</v>
      </c>
      <c r="B5" s="126">
        <v>2</v>
      </c>
      <c r="C5" s="72" t="s">
        <v>58</v>
      </c>
      <c r="D5" s="377">
        <f aca="true" t="shared" si="10" ref="D5:D37">SUM(AG5+AQ5+AS5+BC5+BE5+BI5+BO5+BY5+CI5+CP5+CR5+CX5+CZ5+DD5)</f>
        <v>396</v>
      </c>
      <c r="E5" s="48"/>
      <c r="F5" s="442">
        <v>2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2</v>
      </c>
      <c r="N5" s="88">
        <f t="shared" si="0"/>
        <v>12</v>
      </c>
      <c r="O5" s="48"/>
      <c r="P5" s="79">
        <v>66</v>
      </c>
      <c r="Q5" s="80"/>
      <c r="R5" s="80">
        <v>99</v>
      </c>
      <c r="S5" s="80"/>
      <c r="T5" s="80">
        <v>40</v>
      </c>
      <c r="U5" s="80">
        <v>60</v>
      </c>
      <c r="V5" s="80">
        <v>5</v>
      </c>
      <c r="W5" s="81">
        <v>16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1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2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3"/>
        <v>3</v>
      </c>
      <c r="BD5" s="384"/>
      <c r="BE5" s="392">
        <v>20</v>
      </c>
      <c r="BF5" s="384"/>
      <c r="BG5" s="389">
        <v>100</v>
      </c>
      <c r="BH5" s="390"/>
      <c r="BI5" s="392">
        <f t="shared" si="4"/>
        <v>100</v>
      </c>
      <c r="BJ5" s="384"/>
      <c r="BK5" s="390">
        <v>50</v>
      </c>
      <c r="BL5" s="390"/>
      <c r="BM5" s="390"/>
      <c r="BN5" s="391"/>
      <c r="BO5" s="392">
        <f t="shared" si="5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6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7"/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 t="shared" si="8"/>
        <v>22</v>
      </c>
      <c r="CQ5" s="448"/>
      <c r="CR5" s="451">
        <v>12</v>
      </c>
      <c r="CS5" s="448"/>
      <c r="CT5" s="390">
        <v>1</v>
      </c>
      <c r="CU5" s="391">
        <v>20</v>
      </c>
      <c r="CV5" s="391">
        <v>3</v>
      </c>
      <c r="CW5" s="391">
        <v>8</v>
      </c>
      <c r="CX5" s="455">
        <f t="shared" si="9"/>
        <v>32</v>
      </c>
      <c r="CY5" s="448"/>
      <c r="CZ5" s="451">
        <v>20</v>
      </c>
      <c r="DA5" s="448"/>
      <c r="DB5" s="467">
        <v>40</v>
      </c>
      <c r="DC5" s="468"/>
      <c r="DD5" s="451">
        <f aca="true" t="shared" si="11" ref="DD5:DD27">SUM(DB5:DC5)</f>
        <v>40</v>
      </c>
    </row>
    <row r="6" spans="1:108" ht="12.75" customHeight="1">
      <c r="A6" s="113">
        <v>3</v>
      </c>
      <c r="B6" s="126">
        <v>17</v>
      </c>
      <c r="C6" s="72" t="s">
        <v>17</v>
      </c>
      <c r="D6" s="377">
        <f t="shared" si="10"/>
        <v>284</v>
      </c>
      <c r="E6" s="48"/>
      <c r="F6" s="79"/>
      <c r="G6" s="80"/>
      <c r="H6" s="443">
        <v>3</v>
      </c>
      <c r="I6" s="443">
        <v>1</v>
      </c>
      <c r="J6" s="80"/>
      <c r="K6" s="443">
        <v>1</v>
      </c>
      <c r="L6" s="443">
        <v>5</v>
      </c>
      <c r="M6" s="81"/>
      <c r="N6" s="88">
        <f t="shared" si="0"/>
        <v>10</v>
      </c>
      <c r="O6" s="48"/>
      <c r="P6" s="79"/>
      <c r="Q6" s="80"/>
      <c r="R6" s="80">
        <v>46</v>
      </c>
      <c r="S6" s="80">
        <v>41</v>
      </c>
      <c r="T6" s="80"/>
      <c r="U6" s="80">
        <v>108</v>
      </c>
      <c r="V6" s="80">
        <v>72</v>
      </c>
      <c r="W6" s="81"/>
      <c r="X6" s="384"/>
      <c r="Y6" s="389"/>
      <c r="Z6" s="390"/>
      <c r="AA6" s="390">
        <v>1</v>
      </c>
      <c r="AB6" s="390">
        <v>1</v>
      </c>
      <c r="AC6" s="390"/>
      <c r="AD6" s="391">
        <v>10</v>
      </c>
      <c r="AE6" s="391">
        <v>30</v>
      </c>
      <c r="AF6" s="391"/>
      <c r="AG6" s="392">
        <f t="shared" si="1"/>
        <v>42</v>
      </c>
      <c r="AH6" s="384"/>
      <c r="AI6" s="389"/>
      <c r="AJ6" s="390"/>
      <c r="AK6" s="390">
        <v>8</v>
      </c>
      <c r="AL6" s="390">
        <v>8</v>
      </c>
      <c r="AM6" s="390"/>
      <c r="AN6" s="391">
        <v>15</v>
      </c>
      <c r="AO6" s="391">
        <v>1</v>
      </c>
      <c r="AP6" s="391"/>
      <c r="AQ6" s="392">
        <f t="shared" si="2"/>
        <v>32</v>
      </c>
      <c r="AR6" s="384"/>
      <c r="AS6" s="392">
        <v>40</v>
      </c>
      <c r="AT6" s="384"/>
      <c r="AU6" s="389"/>
      <c r="AV6" s="390"/>
      <c r="AW6" s="390">
        <v>1</v>
      </c>
      <c r="AX6" s="390">
        <v>1</v>
      </c>
      <c r="AY6" s="390"/>
      <c r="AZ6" s="391">
        <v>10</v>
      </c>
      <c r="BA6" s="391">
        <v>1</v>
      </c>
      <c r="BB6" s="391"/>
      <c r="BC6" s="392">
        <f t="shared" si="3"/>
        <v>13</v>
      </c>
      <c r="BD6" s="384"/>
      <c r="BE6" s="392">
        <v>40</v>
      </c>
      <c r="BF6" s="384"/>
      <c r="BG6" s="389"/>
      <c r="BH6" s="390"/>
      <c r="BI6" s="392">
        <f t="shared" si="4"/>
        <v>0</v>
      </c>
      <c r="BJ6" s="384"/>
      <c r="BK6" s="390"/>
      <c r="BL6" s="390"/>
      <c r="BM6" s="390"/>
      <c r="BN6" s="391"/>
      <c r="BO6" s="392">
        <f t="shared" si="5"/>
        <v>0</v>
      </c>
      <c r="BP6" s="384"/>
      <c r="BQ6" s="389"/>
      <c r="BR6" s="390"/>
      <c r="BS6" s="390"/>
      <c r="BT6" s="390"/>
      <c r="BU6" s="390"/>
      <c r="BV6" s="391"/>
      <c r="BW6" s="391"/>
      <c r="BX6" s="391"/>
      <c r="BY6" s="392">
        <f t="shared" si="6"/>
        <v>0</v>
      </c>
      <c r="BZ6" s="384"/>
      <c r="CA6" s="389"/>
      <c r="CB6" s="390"/>
      <c r="CC6" s="390">
        <v>1</v>
      </c>
      <c r="CD6" s="390">
        <v>20</v>
      </c>
      <c r="CE6" s="390"/>
      <c r="CF6" s="391">
        <v>1</v>
      </c>
      <c r="CG6" s="391"/>
      <c r="CH6" s="391"/>
      <c r="CI6" s="392">
        <f t="shared" si="7"/>
        <v>22</v>
      </c>
      <c r="CJ6" s="48"/>
      <c r="CK6" s="430">
        <v>20</v>
      </c>
      <c r="CL6" s="418">
        <v>2</v>
      </c>
      <c r="CM6" s="80">
        <v>2</v>
      </c>
      <c r="CN6" s="80">
        <v>2</v>
      </c>
      <c r="CO6" s="80">
        <v>7</v>
      </c>
      <c r="CP6" s="419">
        <f t="shared" si="8"/>
        <v>33</v>
      </c>
      <c r="CQ6" s="448"/>
      <c r="CR6" s="451">
        <v>10</v>
      </c>
      <c r="CS6" s="448"/>
      <c r="CT6" s="390"/>
      <c r="CU6" s="391">
        <v>30</v>
      </c>
      <c r="CV6" s="391">
        <v>12</v>
      </c>
      <c r="CW6" s="391"/>
      <c r="CX6" s="455">
        <f t="shared" si="9"/>
        <v>42</v>
      </c>
      <c r="CY6" s="448"/>
      <c r="CZ6" s="451">
        <v>10</v>
      </c>
      <c r="DA6" s="448"/>
      <c r="DB6" s="467"/>
      <c r="DC6" s="468"/>
      <c r="DD6" s="451">
        <f t="shared" si="11"/>
        <v>0</v>
      </c>
    </row>
    <row r="7" spans="1:108" ht="12.75" customHeight="1">
      <c r="A7" s="113">
        <v>4</v>
      </c>
      <c r="B7" s="126">
        <v>4</v>
      </c>
      <c r="C7" s="72" t="s">
        <v>16</v>
      </c>
      <c r="D7" s="377">
        <f t="shared" si="10"/>
        <v>254</v>
      </c>
      <c r="E7" s="48"/>
      <c r="F7" s="442">
        <v>1</v>
      </c>
      <c r="G7" s="80"/>
      <c r="H7" s="443">
        <v>2</v>
      </c>
      <c r="I7" s="80"/>
      <c r="J7" s="443">
        <v>1</v>
      </c>
      <c r="K7" s="443">
        <v>2</v>
      </c>
      <c r="L7" s="443">
        <v>2</v>
      </c>
      <c r="M7" s="81"/>
      <c r="N7" s="88">
        <f t="shared" si="0"/>
        <v>8</v>
      </c>
      <c r="O7" s="48"/>
      <c r="P7" s="79">
        <v>1</v>
      </c>
      <c r="Q7" s="80"/>
      <c r="R7" s="80">
        <v>136</v>
      </c>
      <c r="S7" s="80"/>
      <c r="T7" s="80">
        <v>1</v>
      </c>
      <c r="U7" s="80">
        <v>62</v>
      </c>
      <c r="V7" s="80">
        <v>21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1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2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3"/>
        <v>28</v>
      </c>
      <c r="BD7" s="384"/>
      <c r="BE7" s="392">
        <v>60</v>
      </c>
      <c r="BF7" s="384"/>
      <c r="BG7" s="389"/>
      <c r="BH7" s="390"/>
      <c r="BI7" s="392">
        <f t="shared" si="4"/>
        <v>0</v>
      </c>
      <c r="BJ7" s="384"/>
      <c r="BK7" s="390">
        <v>30</v>
      </c>
      <c r="BL7" s="390"/>
      <c r="BM7" s="390"/>
      <c r="BN7" s="391">
        <v>10</v>
      </c>
      <c r="BO7" s="392">
        <f t="shared" si="5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6"/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 t="shared" si="7"/>
        <v>3</v>
      </c>
      <c r="CJ7" s="48"/>
      <c r="CK7" s="418">
        <v>10</v>
      </c>
      <c r="CL7" s="418">
        <v>1</v>
      </c>
      <c r="CM7" s="80">
        <v>3</v>
      </c>
      <c r="CN7" s="80"/>
      <c r="CO7" s="80">
        <v>9</v>
      </c>
      <c r="CP7" s="419">
        <f t="shared" si="8"/>
        <v>23</v>
      </c>
      <c r="CQ7" s="448"/>
      <c r="CR7" s="451"/>
      <c r="CS7" s="448"/>
      <c r="CT7" s="390"/>
      <c r="CU7" s="391">
        <v>9</v>
      </c>
      <c r="CV7" s="391">
        <v>10</v>
      </c>
      <c r="CW7" s="391"/>
      <c r="CX7" s="455">
        <f t="shared" si="9"/>
        <v>19</v>
      </c>
      <c r="CY7" s="448"/>
      <c r="CZ7" s="451">
        <v>10</v>
      </c>
      <c r="DA7" s="448"/>
      <c r="DB7" s="467"/>
      <c r="DC7" s="468"/>
      <c r="DD7" s="451">
        <f t="shared" si="11"/>
        <v>0</v>
      </c>
    </row>
    <row r="8" spans="1:108" ht="12.75" customHeight="1">
      <c r="A8" s="113">
        <v>5</v>
      </c>
      <c r="B8" s="126">
        <v>6</v>
      </c>
      <c r="C8" s="72" t="s">
        <v>15</v>
      </c>
      <c r="D8" s="377">
        <f t="shared" si="10"/>
        <v>235</v>
      </c>
      <c r="E8" s="48"/>
      <c r="F8" s="442">
        <v>3</v>
      </c>
      <c r="G8" s="80"/>
      <c r="H8" s="443">
        <v>5</v>
      </c>
      <c r="I8" s="80"/>
      <c r="J8" s="443">
        <v>2</v>
      </c>
      <c r="K8" s="80"/>
      <c r="L8" s="80"/>
      <c r="M8" s="444">
        <v>1</v>
      </c>
      <c r="N8" s="88">
        <f t="shared" si="0"/>
        <v>11</v>
      </c>
      <c r="O8" s="48"/>
      <c r="P8" s="79">
        <v>51</v>
      </c>
      <c r="Q8" s="80"/>
      <c r="R8" s="80">
        <v>89</v>
      </c>
      <c r="S8" s="80"/>
      <c r="T8" s="80">
        <v>4</v>
      </c>
      <c r="U8" s="80"/>
      <c r="V8" s="80"/>
      <c r="W8" s="81">
        <v>1</v>
      </c>
      <c r="X8" s="384"/>
      <c r="Y8" s="389"/>
      <c r="Z8" s="390"/>
      <c r="AA8" s="390">
        <v>2</v>
      </c>
      <c r="AB8" s="390"/>
      <c r="AC8" s="390"/>
      <c r="AD8" s="391"/>
      <c r="AE8" s="391"/>
      <c r="AF8" s="391"/>
      <c r="AG8" s="392">
        <f t="shared" si="1"/>
        <v>2</v>
      </c>
      <c r="AH8" s="384"/>
      <c r="AI8" s="389">
        <v>17</v>
      </c>
      <c r="AJ8" s="390"/>
      <c r="AK8" s="390">
        <v>17</v>
      </c>
      <c r="AL8" s="390"/>
      <c r="AM8" s="390">
        <v>2</v>
      </c>
      <c r="AN8" s="391"/>
      <c r="AO8" s="391"/>
      <c r="AP8" s="391"/>
      <c r="AQ8" s="392">
        <f t="shared" si="2"/>
        <v>36</v>
      </c>
      <c r="AR8" s="384"/>
      <c r="AS8" s="392">
        <v>30</v>
      </c>
      <c r="AT8" s="384"/>
      <c r="AU8" s="389"/>
      <c r="AV8" s="390"/>
      <c r="AW8" s="390">
        <v>21</v>
      </c>
      <c r="AX8" s="390"/>
      <c r="AY8" s="390"/>
      <c r="AZ8" s="391"/>
      <c r="BA8" s="391"/>
      <c r="BB8" s="391"/>
      <c r="BC8" s="392">
        <f t="shared" si="3"/>
        <v>21</v>
      </c>
      <c r="BD8" s="384"/>
      <c r="BE8" s="392">
        <v>20</v>
      </c>
      <c r="BF8" s="384"/>
      <c r="BG8" s="389">
        <v>75</v>
      </c>
      <c r="BH8" s="390"/>
      <c r="BI8" s="392">
        <f t="shared" si="4"/>
        <v>75</v>
      </c>
      <c r="BJ8" s="384"/>
      <c r="BK8" s="390"/>
      <c r="BL8" s="390"/>
      <c r="BM8" s="390"/>
      <c r="BN8" s="391"/>
      <c r="BO8" s="392">
        <f t="shared" si="5"/>
        <v>0</v>
      </c>
      <c r="BP8" s="384"/>
      <c r="BQ8" s="389">
        <v>16</v>
      </c>
      <c r="BR8" s="390"/>
      <c r="BS8" s="390"/>
      <c r="BT8" s="390"/>
      <c r="BU8" s="390"/>
      <c r="BV8" s="391"/>
      <c r="BW8" s="391"/>
      <c r="BX8" s="391"/>
      <c r="BY8" s="392">
        <f t="shared" si="6"/>
        <v>16</v>
      </c>
      <c r="BZ8" s="384"/>
      <c r="CA8" s="389">
        <v>7</v>
      </c>
      <c r="CB8" s="390"/>
      <c r="CC8" s="390">
        <v>2</v>
      </c>
      <c r="CD8" s="390"/>
      <c r="CE8" s="390"/>
      <c r="CF8" s="391"/>
      <c r="CG8" s="391"/>
      <c r="CH8" s="391"/>
      <c r="CI8" s="392">
        <f t="shared" si="7"/>
        <v>9</v>
      </c>
      <c r="CJ8" s="48"/>
      <c r="CK8" s="418">
        <v>10</v>
      </c>
      <c r="CL8" s="418">
        <v>11</v>
      </c>
      <c r="CM8" s="80">
        <v>2</v>
      </c>
      <c r="CN8" s="80">
        <v>2</v>
      </c>
      <c r="CO8" s="80">
        <v>1</v>
      </c>
      <c r="CP8" s="419">
        <f t="shared" si="8"/>
        <v>26</v>
      </c>
      <c r="CQ8" s="448"/>
      <c r="CR8" s="451"/>
      <c r="CS8" s="448"/>
      <c r="CT8" s="390"/>
      <c r="CU8" s="391"/>
      <c r="CV8" s="391"/>
      <c r="CW8" s="391"/>
      <c r="CX8" s="455">
        <f t="shared" si="9"/>
        <v>0</v>
      </c>
      <c r="CY8" s="448"/>
      <c r="CZ8" s="451"/>
      <c r="DA8" s="448"/>
      <c r="DB8" s="467"/>
      <c r="DC8" s="468"/>
      <c r="DD8" s="451">
        <f t="shared" si="11"/>
        <v>0</v>
      </c>
    </row>
    <row r="9" spans="1:108" ht="12.75" customHeight="1">
      <c r="A9" s="113">
        <v>6</v>
      </c>
      <c r="B9" s="462">
        <v>3</v>
      </c>
      <c r="C9" s="72" t="s">
        <v>151</v>
      </c>
      <c r="D9" s="377">
        <f t="shared" si="10"/>
        <v>187</v>
      </c>
      <c r="E9" s="48"/>
      <c r="F9" s="79"/>
      <c r="G9" s="80"/>
      <c r="H9" s="443">
        <v>4</v>
      </c>
      <c r="I9" s="80"/>
      <c r="J9" s="443">
        <v>2</v>
      </c>
      <c r="K9" s="443">
        <v>1</v>
      </c>
      <c r="L9" s="443">
        <v>2</v>
      </c>
      <c r="M9" s="444">
        <v>2</v>
      </c>
      <c r="N9" s="88">
        <f t="shared" si="0"/>
        <v>11</v>
      </c>
      <c r="O9" s="48"/>
      <c r="P9" s="79"/>
      <c r="Q9" s="80"/>
      <c r="R9" s="80">
        <v>39</v>
      </c>
      <c r="S9" s="80"/>
      <c r="T9" s="80">
        <v>4</v>
      </c>
      <c r="U9" s="80">
        <v>1</v>
      </c>
      <c r="V9" s="80">
        <v>30</v>
      </c>
      <c r="W9" s="81">
        <v>104</v>
      </c>
      <c r="X9" s="384"/>
      <c r="Y9" s="389"/>
      <c r="Z9" s="390"/>
      <c r="AA9" s="390"/>
      <c r="AB9" s="390"/>
      <c r="AC9" s="390"/>
      <c r="AD9" s="391"/>
      <c r="AE9" s="391">
        <v>1</v>
      </c>
      <c r="AF9" s="391">
        <v>16</v>
      </c>
      <c r="AG9" s="392">
        <f t="shared" si="1"/>
        <v>17</v>
      </c>
      <c r="AH9" s="384"/>
      <c r="AI9" s="389"/>
      <c r="AJ9" s="390"/>
      <c r="AK9" s="390">
        <v>2</v>
      </c>
      <c r="AL9" s="390"/>
      <c r="AM9" s="390">
        <v>2</v>
      </c>
      <c r="AN9" s="391"/>
      <c r="AO9" s="391">
        <v>1</v>
      </c>
      <c r="AP9" s="391">
        <v>1</v>
      </c>
      <c r="AQ9" s="392">
        <f t="shared" si="2"/>
        <v>6</v>
      </c>
      <c r="AR9" s="384"/>
      <c r="AS9" s="392">
        <v>10</v>
      </c>
      <c r="AT9" s="384"/>
      <c r="AU9" s="389"/>
      <c r="AV9" s="390"/>
      <c r="AW9" s="390">
        <v>1</v>
      </c>
      <c r="AX9" s="390"/>
      <c r="AY9" s="390"/>
      <c r="AZ9" s="391"/>
      <c r="BA9" s="391"/>
      <c r="BB9" s="391"/>
      <c r="BC9" s="392">
        <f t="shared" si="3"/>
        <v>1</v>
      </c>
      <c r="BD9" s="384"/>
      <c r="BE9" s="392">
        <v>20</v>
      </c>
      <c r="BF9" s="384"/>
      <c r="BG9" s="389"/>
      <c r="BH9" s="390"/>
      <c r="BI9" s="392">
        <f t="shared" si="4"/>
        <v>0</v>
      </c>
      <c r="BJ9" s="384"/>
      <c r="BK9" s="390"/>
      <c r="BL9" s="390"/>
      <c r="BM9" s="390"/>
      <c r="BN9" s="391"/>
      <c r="BO9" s="392">
        <f t="shared" si="5"/>
        <v>0</v>
      </c>
      <c r="BP9" s="384"/>
      <c r="BQ9" s="389"/>
      <c r="BR9" s="390"/>
      <c r="BS9" s="390"/>
      <c r="BT9" s="390"/>
      <c r="BU9" s="390"/>
      <c r="BV9" s="391"/>
      <c r="BW9" s="391"/>
      <c r="BX9" s="391">
        <v>20</v>
      </c>
      <c r="BY9" s="392">
        <f t="shared" si="6"/>
        <v>20</v>
      </c>
      <c r="BZ9" s="384"/>
      <c r="CA9" s="389"/>
      <c r="CB9" s="390"/>
      <c r="CC9" s="390">
        <v>1</v>
      </c>
      <c r="CD9" s="390"/>
      <c r="CE9" s="390"/>
      <c r="CF9" s="391"/>
      <c r="CG9" s="391">
        <v>1</v>
      </c>
      <c r="CH9" s="391">
        <v>1</v>
      </c>
      <c r="CI9" s="392">
        <f t="shared" si="7"/>
        <v>3</v>
      </c>
      <c r="CJ9" s="48"/>
      <c r="CK9" s="430">
        <v>10</v>
      </c>
      <c r="CL9" s="418">
        <v>2</v>
      </c>
      <c r="CM9" s="80">
        <v>2</v>
      </c>
      <c r="CN9" s="80">
        <v>2</v>
      </c>
      <c r="CO9" s="80">
        <v>11</v>
      </c>
      <c r="CP9" s="419">
        <f t="shared" si="8"/>
        <v>27</v>
      </c>
      <c r="CQ9" s="448"/>
      <c r="CR9" s="451">
        <v>30</v>
      </c>
      <c r="CS9" s="448"/>
      <c r="CT9" s="390">
        <v>1</v>
      </c>
      <c r="CU9" s="391">
        <v>1</v>
      </c>
      <c r="CV9" s="391">
        <v>16</v>
      </c>
      <c r="CW9" s="391">
        <v>35</v>
      </c>
      <c r="CX9" s="455">
        <f t="shared" si="9"/>
        <v>53</v>
      </c>
      <c r="CY9" s="448"/>
      <c r="CZ9" s="451"/>
      <c r="DA9" s="448"/>
      <c r="DB9" s="467"/>
      <c r="DC9" s="468"/>
      <c r="DD9" s="451">
        <f t="shared" si="11"/>
        <v>0</v>
      </c>
    </row>
    <row r="10" spans="1:108" ht="12.75" customHeight="1">
      <c r="A10" s="113">
        <v>7</v>
      </c>
      <c r="B10" s="462">
        <v>8</v>
      </c>
      <c r="C10" s="73" t="s">
        <v>25</v>
      </c>
      <c r="D10" s="377">
        <f t="shared" si="10"/>
        <v>196</v>
      </c>
      <c r="E10" s="48"/>
      <c r="F10" s="442">
        <v>1</v>
      </c>
      <c r="G10" s="443">
        <v>1</v>
      </c>
      <c r="H10" s="443">
        <v>1</v>
      </c>
      <c r="I10" s="80"/>
      <c r="J10" s="443">
        <v>8</v>
      </c>
      <c r="K10" s="80"/>
      <c r="L10" s="443">
        <v>6</v>
      </c>
      <c r="M10" s="444">
        <v>1</v>
      </c>
      <c r="N10" s="88">
        <f t="shared" si="0"/>
        <v>18</v>
      </c>
      <c r="O10" s="48"/>
      <c r="P10" s="79">
        <v>1</v>
      </c>
      <c r="Q10" s="80">
        <v>44</v>
      </c>
      <c r="R10" s="80">
        <v>4</v>
      </c>
      <c r="S10" s="80"/>
      <c r="T10" s="80">
        <v>61</v>
      </c>
      <c r="U10" s="80"/>
      <c r="V10" s="80">
        <v>55</v>
      </c>
      <c r="W10" s="81">
        <v>1</v>
      </c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1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2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3"/>
        <v>1</v>
      </c>
      <c r="BD10" s="384"/>
      <c r="BE10" s="392">
        <v>20</v>
      </c>
      <c r="BF10" s="384"/>
      <c r="BG10" s="389"/>
      <c r="BH10" s="390"/>
      <c r="BI10" s="392">
        <f t="shared" si="4"/>
        <v>0</v>
      </c>
      <c r="BJ10" s="384"/>
      <c r="BK10" s="390"/>
      <c r="BL10" s="390"/>
      <c r="BM10" s="390"/>
      <c r="BN10" s="391"/>
      <c r="BO10" s="392">
        <f t="shared" si="5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6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7"/>
        <v>19</v>
      </c>
      <c r="CJ10" s="48"/>
      <c r="CK10" s="430">
        <v>30</v>
      </c>
      <c r="CL10" s="418">
        <v>5</v>
      </c>
      <c r="CM10" s="80">
        <v>2</v>
      </c>
      <c r="CN10" s="80">
        <v>2</v>
      </c>
      <c r="CO10" s="80">
        <v>3</v>
      </c>
      <c r="CP10" s="419">
        <f t="shared" si="8"/>
        <v>42</v>
      </c>
      <c r="CQ10" s="448"/>
      <c r="CR10" s="451">
        <v>12</v>
      </c>
      <c r="CS10" s="448"/>
      <c r="CT10" s="390">
        <v>2</v>
      </c>
      <c r="CU10" s="391"/>
      <c r="CV10" s="391">
        <v>20</v>
      </c>
      <c r="CW10" s="391">
        <v>1</v>
      </c>
      <c r="CX10" s="455">
        <f t="shared" si="9"/>
        <v>23</v>
      </c>
      <c r="CY10" s="448"/>
      <c r="CZ10" s="451">
        <v>10</v>
      </c>
      <c r="DA10" s="448"/>
      <c r="DB10" s="467"/>
      <c r="DC10" s="468"/>
      <c r="DD10" s="451">
        <f t="shared" si="11"/>
        <v>0</v>
      </c>
    </row>
    <row r="11" spans="1:108" ht="12.75" customHeight="1">
      <c r="A11" s="113">
        <v>8</v>
      </c>
      <c r="B11" s="126">
        <v>11</v>
      </c>
      <c r="C11" s="73" t="s">
        <v>42</v>
      </c>
      <c r="D11" s="377">
        <f t="shared" si="10"/>
        <v>177</v>
      </c>
      <c r="E11" s="48"/>
      <c r="F11" s="79"/>
      <c r="G11" s="80"/>
      <c r="H11" s="443">
        <v>3</v>
      </c>
      <c r="I11" s="443">
        <v>1</v>
      </c>
      <c r="J11" s="443">
        <v>2</v>
      </c>
      <c r="K11" s="80"/>
      <c r="L11" s="443">
        <v>4</v>
      </c>
      <c r="M11" s="81"/>
      <c r="N11" s="88">
        <f t="shared" si="0"/>
        <v>10</v>
      </c>
      <c r="O11" s="48"/>
      <c r="P11" s="79"/>
      <c r="Q11" s="80"/>
      <c r="R11" s="80">
        <v>8</v>
      </c>
      <c r="S11" s="80">
        <v>8</v>
      </c>
      <c r="T11" s="80">
        <v>122</v>
      </c>
      <c r="U11" s="80"/>
      <c r="V11" s="80">
        <v>24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 t="shared" si="1"/>
        <v>15</v>
      </c>
      <c r="AH11" s="384"/>
      <c r="AI11" s="389"/>
      <c r="AJ11" s="390"/>
      <c r="AK11" s="390">
        <v>2</v>
      </c>
      <c r="AL11" s="390">
        <v>6</v>
      </c>
      <c r="AM11" s="390">
        <v>21</v>
      </c>
      <c r="AN11" s="391"/>
      <c r="AO11" s="391"/>
      <c r="AP11" s="391"/>
      <c r="AQ11" s="392">
        <f t="shared" si="2"/>
        <v>29</v>
      </c>
      <c r="AR11" s="384"/>
      <c r="AS11" s="392">
        <v>20</v>
      </c>
      <c r="AT11" s="384"/>
      <c r="AU11" s="389"/>
      <c r="AV11" s="390"/>
      <c r="AW11" s="390"/>
      <c r="AX11" s="390"/>
      <c r="AY11" s="390">
        <v>31</v>
      </c>
      <c r="AZ11" s="391"/>
      <c r="BA11" s="391"/>
      <c r="BB11" s="391"/>
      <c r="BC11" s="392">
        <f t="shared" si="3"/>
        <v>31</v>
      </c>
      <c r="BD11" s="384"/>
      <c r="BE11" s="392">
        <v>20</v>
      </c>
      <c r="BF11" s="384"/>
      <c r="BG11" s="389"/>
      <c r="BH11" s="390"/>
      <c r="BI11" s="392">
        <f t="shared" si="4"/>
        <v>0</v>
      </c>
      <c r="BJ11" s="384"/>
      <c r="BK11" s="390"/>
      <c r="BL11" s="390"/>
      <c r="BM11" s="390"/>
      <c r="BN11" s="391"/>
      <c r="BO11" s="392">
        <f t="shared" si="5"/>
        <v>0</v>
      </c>
      <c r="BP11" s="384"/>
      <c r="BQ11" s="389"/>
      <c r="BR11" s="390"/>
      <c r="BS11" s="390">
        <v>1</v>
      </c>
      <c r="BT11" s="390"/>
      <c r="BU11" s="390">
        <v>6</v>
      </c>
      <c r="BV11" s="391"/>
      <c r="BW11" s="391"/>
      <c r="BX11" s="391"/>
      <c r="BY11" s="392">
        <f t="shared" si="6"/>
        <v>7</v>
      </c>
      <c r="BZ11" s="384"/>
      <c r="CA11" s="389"/>
      <c r="CB11" s="390"/>
      <c r="CC11" s="390">
        <v>1</v>
      </c>
      <c r="CD11" s="390"/>
      <c r="CE11" s="390">
        <v>11</v>
      </c>
      <c r="CF11" s="391"/>
      <c r="CG11" s="391"/>
      <c r="CH11" s="391"/>
      <c r="CI11" s="392">
        <f t="shared" si="7"/>
        <v>12</v>
      </c>
      <c r="CJ11" s="48"/>
      <c r="CK11" s="430">
        <v>15</v>
      </c>
      <c r="CL11" s="418">
        <v>2</v>
      </c>
      <c r="CM11" s="80">
        <v>2</v>
      </c>
      <c r="CN11" s="80">
        <v>3</v>
      </c>
      <c r="CO11" s="80">
        <v>2</v>
      </c>
      <c r="CP11" s="419">
        <f t="shared" si="8"/>
        <v>24</v>
      </c>
      <c r="CQ11" s="448"/>
      <c r="CR11" s="451">
        <v>6</v>
      </c>
      <c r="CS11" s="448"/>
      <c r="CT11" s="390">
        <v>10</v>
      </c>
      <c r="CU11" s="391"/>
      <c r="CV11" s="391">
        <v>3</v>
      </c>
      <c r="CW11" s="391"/>
      <c r="CX11" s="455">
        <f t="shared" si="9"/>
        <v>13</v>
      </c>
      <c r="CY11" s="448"/>
      <c r="CZ11" s="451"/>
      <c r="DA11" s="448"/>
      <c r="DB11" s="467"/>
      <c r="DC11" s="468"/>
      <c r="DD11" s="451">
        <f t="shared" si="11"/>
        <v>0</v>
      </c>
    </row>
    <row r="12" spans="1:108" ht="12.75" customHeight="1">
      <c r="A12" s="113">
        <v>9</v>
      </c>
      <c r="B12" s="126">
        <v>20</v>
      </c>
      <c r="C12" s="73" t="s">
        <v>18</v>
      </c>
      <c r="D12" s="377">
        <f t="shared" si="10"/>
        <v>172</v>
      </c>
      <c r="E12" s="48"/>
      <c r="F12" s="442">
        <v>2</v>
      </c>
      <c r="G12" s="443">
        <v>1</v>
      </c>
      <c r="H12" s="443">
        <v>3</v>
      </c>
      <c r="I12" s="80"/>
      <c r="J12" s="443">
        <v>3</v>
      </c>
      <c r="K12" s="80"/>
      <c r="L12" s="443">
        <v>1</v>
      </c>
      <c r="M12" s="444">
        <v>1</v>
      </c>
      <c r="N12" s="88">
        <f t="shared" si="0"/>
        <v>11</v>
      </c>
      <c r="O12" s="48"/>
      <c r="P12" s="79">
        <v>25</v>
      </c>
      <c r="Q12" s="80">
        <v>11</v>
      </c>
      <c r="R12" s="80">
        <v>26</v>
      </c>
      <c r="S12" s="80"/>
      <c r="T12" s="80">
        <v>37</v>
      </c>
      <c r="U12" s="80"/>
      <c r="V12" s="80">
        <v>1</v>
      </c>
      <c r="W12" s="81">
        <v>47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1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2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3"/>
        <v>2</v>
      </c>
      <c r="BD12" s="384"/>
      <c r="BE12" s="392"/>
      <c r="BF12" s="384"/>
      <c r="BG12" s="389"/>
      <c r="BH12" s="390"/>
      <c r="BI12" s="392">
        <f t="shared" si="4"/>
        <v>0</v>
      </c>
      <c r="BJ12" s="384"/>
      <c r="BK12" s="390"/>
      <c r="BL12" s="390"/>
      <c r="BM12" s="390"/>
      <c r="BN12" s="391"/>
      <c r="BO12" s="392">
        <f t="shared" si="5"/>
        <v>0</v>
      </c>
      <c r="BP12" s="384"/>
      <c r="BQ12" s="389"/>
      <c r="BR12" s="390"/>
      <c r="BS12" s="390">
        <v>1</v>
      </c>
      <c r="BT12" s="390"/>
      <c r="BU12" s="390"/>
      <c r="BV12" s="391"/>
      <c r="BW12" s="391"/>
      <c r="BX12" s="391"/>
      <c r="BY12" s="392">
        <f t="shared" si="6"/>
        <v>1</v>
      </c>
      <c r="BZ12" s="384"/>
      <c r="CA12" s="389">
        <v>1</v>
      </c>
      <c r="CB12" s="390"/>
      <c r="CC12" s="390">
        <v>1</v>
      </c>
      <c r="CD12" s="390"/>
      <c r="CE12" s="390"/>
      <c r="CF12" s="391"/>
      <c r="CG12" s="391"/>
      <c r="CH12" s="391"/>
      <c r="CI12" s="392">
        <f t="shared" si="7"/>
        <v>2</v>
      </c>
      <c r="CJ12" s="48"/>
      <c r="CK12" s="430">
        <v>25</v>
      </c>
      <c r="CL12" s="418">
        <v>2</v>
      </c>
      <c r="CM12" s="80">
        <v>11</v>
      </c>
      <c r="CN12" s="80">
        <v>11</v>
      </c>
      <c r="CO12" s="80">
        <v>2</v>
      </c>
      <c r="CP12" s="419">
        <f t="shared" si="8"/>
        <v>51</v>
      </c>
      <c r="CQ12" s="448"/>
      <c r="CR12" s="451">
        <v>10</v>
      </c>
      <c r="CS12" s="448"/>
      <c r="CT12" s="390">
        <v>2</v>
      </c>
      <c r="CU12" s="391"/>
      <c r="CV12" s="391"/>
      <c r="CW12" s="391">
        <v>30</v>
      </c>
      <c r="CX12" s="455">
        <f t="shared" si="9"/>
        <v>32</v>
      </c>
      <c r="CY12" s="448"/>
      <c r="CZ12" s="451"/>
      <c r="DA12" s="448"/>
      <c r="DB12" s="467"/>
      <c r="DC12" s="468"/>
      <c r="DD12" s="451">
        <f t="shared" si="11"/>
        <v>0</v>
      </c>
    </row>
    <row r="13" spans="1:108" ht="12.75" customHeight="1">
      <c r="A13" s="113">
        <v>10</v>
      </c>
      <c r="B13" s="462">
        <v>9</v>
      </c>
      <c r="C13" s="73" t="s">
        <v>753</v>
      </c>
      <c r="D13" s="377">
        <f t="shared" si="10"/>
        <v>141</v>
      </c>
      <c r="E13" s="48"/>
      <c r="F13" s="442">
        <v>2</v>
      </c>
      <c r="G13" s="80"/>
      <c r="H13" s="443">
        <v>2</v>
      </c>
      <c r="I13" s="443">
        <v>1</v>
      </c>
      <c r="J13" s="443">
        <v>6</v>
      </c>
      <c r="K13" s="443">
        <v>2</v>
      </c>
      <c r="L13" s="443">
        <v>1</v>
      </c>
      <c r="M13" s="444">
        <v>1</v>
      </c>
      <c r="N13" s="88">
        <f t="shared" si="0"/>
        <v>15</v>
      </c>
      <c r="O13" s="48"/>
      <c r="P13" s="79">
        <v>3</v>
      </c>
      <c r="Q13" s="80"/>
      <c r="R13" s="80">
        <v>22</v>
      </c>
      <c r="S13" s="80">
        <v>66</v>
      </c>
      <c r="T13" s="80">
        <v>15</v>
      </c>
      <c r="U13" s="80">
        <v>13</v>
      </c>
      <c r="V13" s="80"/>
      <c r="W13" s="81">
        <v>6</v>
      </c>
      <c r="X13" s="384"/>
      <c r="Y13" s="389"/>
      <c r="Z13" s="390"/>
      <c r="AA13" s="390"/>
      <c r="AB13" s="390"/>
      <c r="AC13" s="390"/>
      <c r="AD13" s="391"/>
      <c r="AE13" s="391"/>
      <c r="AF13" s="391"/>
      <c r="AG13" s="392">
        <f t="shared" si="1"/>
        <v>0</v>
      </c>
      <c r="AH13" s="384"/>
      <c r="AI13" s="389"/>
      <c r="AJ13" s="390"/>
      <c r="AK13" s="390">
        <v>1</v>
      </c>
      <c r="AL13" s="390">
        <v>20</v>
      </c>
      <c r="AM13" s="390">
        <v>4</v>
      </c>
      <c r="AN13" s="391">
        <v>1</v>
      </c>
      <c r="AO13" s="391"/>
      <c r="AP13" s="391">
        <v>1</v>
      </c>
      <c r="AQ13" s="392">
        <f t="shared" si="2"/>
        <v>27</v>
      </c>
      <c r="AR13" s="384"/>
      <c r="AS13" s="392">
        <v>10</v>
      </c>
      <c r="AT13" s="384"/>
      <c r="AU13" s="389"/>
      <c r="AV13" s="390"/>
      <c r="AW13" s="390"/>
      <c r="AX13" s="390">
        <v>15</v>
      </c>
      <c r="AY13" s="390">
        <v>1</v>
      </c>
      <c r="AZ13" s="391"/>
      <c r="BA13" s="391"/>
      <c r="BB13" s="391"/>
      <c r="BC13" s="392">
        <f t="shared" si="3"/>
        <v>16</v>
      </c>
      <c r="BD13" s="384"/>
      <c r="BE13" s="392">
        <v>20</v>
      </c>
      <c r="BF13" s="384"/>
      <c r="BG13" s="389"/>
      <c r="BH13" s="390">
        <v>10</v>
      </c>
      <c r="BI13" s="392">
        <f t="shared" si="4"/>
        <v>10</v>
      </c>
      <c r="BJ13" s="384"/>
      <c r="BK13" s="390"/>
      <c r="BL13" s="390"/>
      <c r="BM13" s="390"/>
      <c r="BN13" s="391"/>
      <c r="BO13" s="392">
        <f t="shared" si="5"/>
        <v>0</v>
      </c>
      <c r="BP13" s="384"/>
      <c r="BQ13" s="389">
        <v>1</v>
      </c>
      <c r="BR13" s="390"/>
      <c r="BS13" s="390">
        <v>15</v>
      </c>
      <c r="BT13" s="390"/>
      <c r="BU13" s="390"/>
      <c r="BV13" s="391"/>
      <c r="BW13" s="391"/>
      <c r="BX13" s="391"/>
      <c r="BY13" s="392">
        <f t="shared" si="6"/>
        <v>16</v>
      </c>
      <c r="BZ13" s="384"/>
      <c r="CA13" s="389"/>
      <c r="CB13" s="390"/>
      <c r="CC13" s="390"/>
      <c r="CD13" s="390"/>
      <c r="CE13" s="390"/>
      <c r="CF13" s="391"/>
      <c r="CG13" s="391"/>
      <c r="CH13" s="391"/>
      <c r="CI13" s="392">
        <f t="shared" si="7"/>
        <v>0</v>
      </c>
      <c r="CJ13" s="48"/>
      <c r="CK13" s="430">
        <v>10</v>
      </c>
      <c r="CL13" s="418">
        <v>2</v>
      </c>
      <c r="CM13" s="80">
        <v>7</v>
      </c>
      <c r="CN13" s="80">
        <v>2</v>
      </c>
      <c r="CO13" s="80">
        <v>1</v>
      </c>
      <c r="CP13" s="419">
        <f t="shared" si="8"/>
        <v>22</v>
      </c>
      <c r="CQ13" s="448"/>
      <c r="CR13" s="451">
        <v>20</v>
      </c>
      <c r="CS13" s="448"/>
      <c r="CT13" s="390"/>
      <c r="CU13" s="391"/>
      <c r="CV13" s="391"/>
      <c r="CW13" s="391"/>
      <c r="CX13" s="455">
        <f t="shared" si="9"/>
        <v>0</v>
      </c>
      <c r="CY13" s="448"/>
      <c r="CZ13" s="451"/>
      <c r="DA13" s="448"/>
      <c r="DB13" s="467"/>
      <c r="DC13" s="468"/>
      <c r="DD13" s="451">
        <f t="shared" si="11"/>
        <v>0</v>
      </c>
    </row>
    <row r="14" spans="1:108" ht="12.75" customHeight="1">
      <c r="A14" s="113">
        <v>11</v>
      </c>
      <c r="B14" s="126">
        <v>5</v>
      </c>
      <c r="C14" s="72" t="s">
        <v>23</v>
      </c>
      <c r="D14" s="377">
        <f t="shared" si="10"/>
        <v>125</v>
      </c>
      <c r="E14" s="48"/>
      <c r="F14" s="442">
        <v>1</v>
      </c>
      <c r="G14" s="80"/>
      <c r="H14" s="443">
        <v>2</v>
      </c>
      <c r="I14" s="443">
        <v>1</v>
      </c>
      <c r="J14" s="443">
        <v>3</v>
      </c>
      <c r="K14" s="80"/>
      <c r="L14" s="443">
        <v>2</v>
      </c>
      <c r="M14" s="444">
        <v>1</v>
      </c>
      <c r="N14" s="88">
        <f t="shared" si="0"/>
        <v>10</v>
      </c>
      <c r="O14" s="48"/>
      <c r="P14" s="79">
        <v>1</v>
      </c>
      <c r="Q14" s="80"/>
      <c r="R14" s="80">
        <v>7</v>
      </c>
      <c r="S14" s="80">
        <v>42</v>
      </c>
      <c r="T14" s="80">
        <v>6</v>
      </c>
      <c r="U14" s="80"/>
      <c r="V14" s="80">
        <v>57</v>
      </c>
      <c r="W14" s="81">
        <v>1</v>
      </c>
      <c r="X14" s="384"/>
      <c r="Y14" s="389"/>
      <c r="Z14" s="390"/>
      <c r="AA14" s="390">
        <v>2</v>
      </c>
      <c r="AB14" s="390">
        <v>15</v>
      </c>
      <c r="AC14" s="390">
        <v>1</v>
      </c>
      <c r="AD14" s="391"/>
      <c r="AE14" s="391">
        <v>2</v>
      </c>
      <c r="AF14" s="391"/>
      <c r="AG14" s="392">
        <f t="shared" si="1"/>
        <v>20</v>
      </c>
      <c r="AH14" s="384"/>
      <c r="AI14" s="389"/>
      <c r="AJ14" s="390"/>
      <c r="AK14" s="390">
        <v>3</v>
      </c>
      <c r="AL14" s="390">
        <v>10</v>
      </c>
      <c r="AM14" s="390">
        <v>2</v>
      </c>
      <c r="AN14" s="391"/>
      <c r="AO14" s="391"/>
      <c r="AP14" s="391"/>
      <c r="AQ14" s="392">
        <f t="shared" si="2"/>
        <v>15</v>
      </c>
      <c r="AR14" s="384"/>
      <c r="AS14" s="392">
        <v>10</v>
      </c>
      <c r="AT14" s="384"/>
      <c r="AU14" s="389"/>
      <c r="AV14" s="390"/>
      <c r="AW14" s="390"/>
      <c r="AX14" s="390">
        <v>1</v>
      </c>
      <c r="AY14" s="390"/>
      <c r="AZ14" s="391"/>
      <c r="BA14" s="391">
        <v>1</v>
      </c>
      <c r="BB14" s="391"/>
      <c r="BC14" s="392">
        <f t="shared" si="3"/>
        <v>2</v>
      </c>
      <c r="BD14" s="384"/>
      <c r="BE14" s="392"/>
      <c r="BF14" s="384"/>
      <c r="BG14" s="389"/>
      <c r="BH14" s="390"/>
      <c r="BI14" s="392">
        <f t="shared" si="4"/>
        <v>0</v>
      </c>
      <c r="BJ14" s="384"/>
      <c r="BK14" s="390"/>
      <c r="BL14" s="390"/>
      <c r="BM14" s="390"/>
      <c r="BN14" s="391"/>
      <c r="BO14" s="392">
        <f t="shared" si="5"/>
        <v>0</v>
      </c>
      <c r="BP14" s="384"/>
      <c r="BQ14" s="389"/>
      <c r="BR14" s="390"/>
      <c r="BS14" s="390"/>
      <c r="BT14" s="390"/>
      <c r="BU14" s="390"/>
      <c r="BV14" s="391"/>
      <c r="BW14" s="391"/>
      <c r="BX14" s="391"/>
      <c r="BY14" s="392">
        <f t="shared" si="6"/>
        <v>0</v>
      </c>
      <c r="BZ14" s="384"/>
      <c r="CA14" s="389"/>
      <c r="CB14" s="390"/>
      <c r="CC14" s="390">
        <v>1</v>
      </c>
      <c r="CD14" s="390">
        <v>15</v>
      </c>
      <c r="CE14" s="390"/>
      <c r="CF14" s="391"/>
      <c r="CG14" s="391">
        <v>1</v>
      </c>
      <c r="CH14" s="391"/>
      <c r="CI14" s="392">
        <f t="shared" si="7"/>
        <v>17</v>
      </c>
      <c r="CJ14" s="48"/>
      <c r="CK14" s="430">
        <v>10</v>
      </c>
      <c r="CL14" s="418">
        <v>2</v>
      </c>
      <c r="CM14" s="80">
        <v>2</v>
      </c>
      <c r="CN14" s="80">
        <v>2</v>
      </c>
      <c r="CO14" s="80">
        <v>1</v>
      </c>
      <c r="CP14" s="419">
        <f t="shared" si="8"/>
        <v>17</v>
      </c>
      <c r="CQ14" s="448"/>
      <c r="CR14" s="451">
        <v>10</v>
      </c>
      <c r="CS14" s="448"/>
      <c r="CT14" s="390">
        <v>2</v>
      </c>
      <c r="CU14" s="391"/>
      <c r="CV14" s="391">
        <v>21</v>
      </c>
      <c r="CW14" s="391">
        <v>1</v>
      </c>
      <c r="CX14" s="455">
        <f t="shared" si="9"/>
        <v>24</v>
      </c>
      <c r="CY14" s="448"/>
      <c r="CZ14" s="451">
        <v>10</v>
      </c>
      <c r="DA14" s="448"/>
      <c r="DB14" s="467"/>
      <c r="DC14" s="468"/>
      <c r="DD14" s="451">
        <f t="shared" si="11"/>
        <v>0</v>
      </c>
    </row>
    <row r="15" spans="1:108" ht="12.75" customHeight="1">
      <c r="A15" s="113">
        <v>12</v>
      </c>
      <c r="B15" s="126">
        <v>12</v>
      </c>
      <c r="C15" s="73" t="s">
        <v>754</v>
      </c>
      <c r="D15" s="377">
        <f t="shared" si="10"/>
        <v>123.2</v>
      </c>
      <c r="E15" s="48"/>
      <c r="F15" s="79"/>
      <c r="G15" s="443">
        <v>3</v>
      </c>
      <c r="H15" s="443">
        <v>3</v>
      </c>
      <c r="I15" s="80"/>
      <c r="J15" s="443">
        <v>1</v>
      </c>
      <c r="K15" s="80"/>
      <c r="L15" s="443">
        <v>3</v>
      </c>
      <c r="M15" s="444">
        <v>1</v>
      </c>
      <c r="N15" s="88">
        <f t="shared" si="0"/>
        <v>11</v>
      </c>
      <c r="O15" s="48"/>
      <c r="P15" s="79"/>
      <c r="Q15" s="80">
        <v>22</v>
      </c>
      <c r="R15" s="80">
        <v>4</v>
      </c>
      <c r="S15" s="80">
        <v>4</v>
      </c>
      <c r="T15" s="80">
        <v>54</v>
      </c>
      <c r="U15" s="80">
        <v>1</v>
      </c>
      <c r="V15" s="80">
        <v>27.2</v>
      </c>
      <c r="W15" s="81">
        <v>4.4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1"/>
        <v>0</v>
      </c>
      <c r="AH15" s="384"/>
      <c r="AI15" s="389"/>
      <c r="AJ15" s="390"/>
      <c r="AK15" s="390">
        <v>2</v>
      </c>
      <c r="AL15" s="390"/>
      <c r="AM15" s="390">
        <v>10</v>
      </c>
      <c r="AN15" s="391"/>
      <c r="AO15" s="391">
        <v>2</v>
      </c>
      <c r="AP15" s="391"/>
      <c r="AQ15" s="392">
        <f t="shared" si="2"/>
        <v>14</v>
      </c>
      <c r="AR15" s="384"/>
      <c r="AS15" s="392">
        <v>10</v>
      </c>
      <c r="AT15" s="384"/>
      <c r="AU15" s="389"/>
      <c r="AV15" s="390"/>
      <c r="AW15" s="390"/>
      <c r="AX15" s="390"/>
      <c r="AY15" s="390">
        <v>1</v>
      </c>
      <c r="AZ15" s="391"/>
      <c r="BA15" s="391"/>
      <c r="BB15" s="391"/>
      <c r="BC15" s="392">
        <f t="shared" si="3"/>
        <v>1</v>
      </c>
      <c r="BD15" s="384"/>
      <c r="BE15" s="392">
        <v>20</v>
      </c>
      <c r="BF15" s="384"/>
      <c r="BG15" s="389"/>
      <c r="BH15" s="390"/>
      <c r="BI15" s="392">
        <f t="shared" si="4"/>
        <v>0</v>
      </c>
      <c r="BJ15" s="384"/>
      <c r="BK15" s="390"/>
      <c r="BL15" s="390"/>
      <c r="BM15" s="390"/>
      <c r="BN15" s="391"/>
      <c r="BO15" s="392">
        <f t="shared" si="5"/>
        <v>0</v>
      </c>
      <c r="BP15" s="384"/>
      <c r="BQ15" s="389"/>
      <c r="BR15" s="390">
        <v>20</v>
      </c>
      <c r="BS15" s="390"/>
      <c r="BT15" s="390"/>
      <c r="BU15" s="390">
        <v>1</v>
      </c>
      <c r="BV15" s="391"/>
      <c r="BW15" s="391">
        <v>14</v>
      </c>
      <c r="BX15" s="391"/>
      <c r="BY15" s="392">
        <f t="shared" si="6"/>
        <v>35</v>
      </c>
      <c r="BZ15" s="384"/>
      <c r="CA15" s="389"/>
      <c r="CB15" s="390"/>
      <c r="CC15" s="390"/>
      <c r="CD15" s="390"/>
      <c r="CE15" s="390">
        <v>1</v>
      </c>
      <c r="CF15" s="391"/>
      <c r="CG15" s="391"/>
      <c r="CH15" s="391"/>
      <c r="CI15" s="392">
        <f t="shared" si="7"/>
        <v>1</v>
      </c>
      <c r="CJ15" s="48"/>
      <c r="CK15" s="418">
        <v>10</v>
      </c>
      <c r="CL15" s="418">
        <v>2</v>
      </c>
      <c r="CM15" s="80">
        <v>2</v>
      </c>
      <c r="CN15" s="80">
        <v>2</v>
      </c>
      <c r="CO15" s="80">
        <v>5</v>
      </c>
      <c r="CP15" s="419">
        <f t="shared" si="8"/>
        <v>21</v>
      </c>
      <c r="CQ15" s="448"/>
      <c r="CR15" s="451">
        <v>10.2</v>
      </c>
      <c r="CS15" s="448"/>
      <c r="CT15" s="390">
        <v>1</v>
      </c>
      <c r="CU15" s="391"/>
      <c r="CV15" s="391"/>
      <c r="CW15" s="391"/>
      <c r="CX15" s="455">
        <f t="shared" si="9"/>
        <v>1</v>
      </c>
      <c r="CY15" s="448"/>
      <c r="CZ15" s="451">
        <v>10</v>
      </c>
      <c r="DA15" s="448"/>
      <c r="DB15" s="467"/>
      <c r="DC15" s="468"/>
      <c r="DD15" s="451">
        <f t="shared" si="11"/>
        <v>0</v>
      </c>
    </row>
    <row r="16" spans="1:108" ht="12.75" customHeight="1">
      <c r="A16" s="113">
        <v>13</v>
      </c>
      <c r="B16" s="126">
        <v>13</v>
      </c>
      <c r="C16" s="72" t="s">
        <v>153</v>
      </c>
      <c r="D16" s="377">
        <f t="shared" si="10"/>
        <v>86.4</v>
      </c>
      <c r="E16" s="48"/>
      <c r="F16" s="442">
        <v>2</v>
      </c>
      <c r="G16" s="80"/>
      <c r="H16" s="443">
        <v>2</v>
      </c>
      <c r="I16" s="80"/>
      <c r="J16" s="443">
        <v>4</v>
      </c>
      <c r="K16" s="80"/>
      <c r="L16" s="443">
        <v>1</v>
      </c>
      <c r="M16" s="444">
        <v>1</v>
      </c>
      <c r="N16" s="88">
        <f t="shared" si="0"/>
        <v>10</v>
      </c>
      <c r="O16" s="48"/>
      <c r="P16" s="79">
        <v>2</v>
      </c>
      <c r="Q16" s="80"/>
      <c r="R16" s="80">
        <v>20</v>
      </c>
      <c r="S16" s="80"/>
      <c r="T16" s="80">
        <v>24</v>
      </c>
      <c r="U16" s="80"/>
      <c r="V16" s="80">
        <v>10</v>
      </c>
      <c r="W16" s="81">
        <v>20.4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1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2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3"/>
        <v>2</v>
      </c>
      <c r="BD16" s="384"/>
      <c r="BE16" s="392"/>
      <c r="BF16" s="384"/>
      <c r="BG16" s="389"/>
      <c r="BH16" s="390"/>
      <c r="BI16" s="392">
        <f t="shared" si="4"/>
        <v>0</v>
      </c>
      <c r="BJ16" s="384"/>
      <c r="BK16" s="390"/>
      <c r="BL16" s="390"/>
      <c r="BM16" s="390"/>
      <c r="BN16" s="391"/>
      <c r="BO16" s="392">
        <f t="shared" si="5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6"/>
        <v>16</v>
      </c>
      <c r="BZ16" s="384"/>
      <c r="CA16" s="389"/>
      <c r="CB16" s="390"/>
      <c r="CC16" s="390">
        <v>2</v>
      </c>
      <c r="CD16" s="390"/>
      <c r="CE16" s="390"/>
      <c r="CF16" s="391"/>
      <c r="CG16" s="391"/>
      <c r="CH16" s="391"/>
      <c r="CI16" s="392">
        <f t="shared" si="7"/>
        <v>2</v>
      </c>
      <c r="CJ16" s="48"/>
      <c r="CK16" s="430">
        <v>10</v>
      </c>
      <c r="CL16" s="418">
        <v>2</v>
      </c>
      <c r="CM16" s="80">
        <v>2</v>
      </c>
      <c r="CN16" s="80">
        <v>9</v>
      </c>
      <c r="CO16" s="80">
        <v>2</v>
      </c>
      <c r="CP16" s="419">
        <f t="shared" si="8"/>
        <v>25</v>
      </c>
      <c r="CQ16" s="448"/>
      <c r="CR16" s="451">
        <v>3.4</v>
      </c>
      <c r="CS16" s="448"/>
      <c r="CT16" s="390"/>
      <c r="CU16" s="391"/>
      <c r="CV16" s="391"/>
      <c r="CW16" s="391"/>
      <c r="CX16" s="455">
        <f t="shared" si="9"/>
        <v>0</v>
      </c>
      <c r="CY16" s="448"/>
      <c r="CZ16" s="451"/>
      <c r="DA16" s="448"/>
      <c r="DB16" s="467"/>
      <c r="DC16" s="468"/>
      <c r="DD16" s="451">
        <f t="shared" si="11"/>
        <v>0</v>
      </c>
    </row>
    <row r="17" spans="1:108" ht="12.75" customHeight="1">
      <c r="A17" s="113">
        <v>14</v>
      </c>
      <c r="B17" s="126">
        <v>15</v>
      </c>
      <c r="C17" s="72" t="s">
        <v>39</v>
      </c>
      <c r="D17" s="377">
        <f t="shared" si="10"/>
        <v>95</v>
      </c>
      <c r="E17" s="48"/>
      <c r="F17" s="442">
        <v>1</v>
      </c>
      <c r="G17" s="80"/>
      <c r="H17" s="443">
        <v>4</v>
      </c>
      <c r="I17" s="80"/>
      <c r="J17" s="443">
        <v>1</v>
      </c>
      <c r="K17" s="443">
        <v>1</v>
      </c>
      <c r="L17" s="443">
        <v>2</v>
      </c>
      <c r="M17" s="81"/>
      <c r="N17" s="88">
        <f t="shared" si="0"/>
        <v>9</v>
      </c>
      <c r="O17" s="48"/>
      <c r="P17" s="79">
        <v>1</v>
      </c>
      <c r="Q17" s="80"/>
      <c r="R17" s="80">
        <v>27</v>
      </c>
      <c r="S17" s="80"/>
      <c r="T17" s="80">
        <v>1</v>
      </c>
      <c r="U17" s="80">
        <v>44</v>
      </c>
      <c r="V17" s="80">
        <v>2</v>
      </c>
      <c r="W17" s="81"/>
      <c r="X17" s="384"/>
      <c r="Y17" s="389"/>
      <c r="Z17" s="390"/>
      <c r="AA17" s="390"/>
      <c r="AB17" s="390"/>
      <c r="AC17" s="390"/>
      <c r="AD17" s="391">
        <v>1</v>
      </c>
      <c r="AE17" s="391"/>
      <c r="AF17" s="391"/>
      <c r="AG17" s="392">
        <f t="shared" si="1"/>
        <v>1</v>
      </c>
      <c r="AH17" s="384"/>
      <c r="AI17" s="389"/>
      <c r="AJ17" s="390"/>
      <c r="AK17" s="390">
        <v>4</v>
      </c>
      <c r="AL17" s="390"/>
      <c r="AM17" s="390"/>
      <c r="AN17" s="391">
        <v>20</v>
      </c>
      <c r="AO17" s="391">
        <v>1</v>
      </c>
      <c r="AP17" s="391"/>
      <c r="AQ17" s="392">
        <f t="shared" si="2"/>
        <v>25</v>
      </c>
      <c r="AR17" s="384"/>
      <c r="AS17" s="392">
        <v>30</v>
      </c>
      <c r="AT17" s="384"/>
      <c r="AU17" s="389"/>
      <c r="AV17" s="390"/>
      <c r="AW17" s="390">
        <v>2</v>
      </c>
      <c r="AX17" s="390"/>
      <c r="AY17" s="390"/>
      <c r="AZ17" s="391">
        <v>1</v>
      </c>
      <c r="BA17" s="391"/>
      <c r="BB17" s="391"/>
      <c r="BC17" s="392">
        <f t="shared" si="3"/>
        <v>3</v>
      </c>
      <c r="BD17" s="384"/>
      <c r="BE17" s="392"/>
      <c r="BF17" s="384"/>
      <c r="BG17" s="389"/>
      <c r="BH17" s="390"/>
      <c r="BI17" s="392">
        <f t="shared" si="4"/>
        <v>0</v>
      </c>
      <c r="BJ17" s="384"/>
      <c r="BK17" s="390"/>
      <c r="BL17" s="390"/>
      <c r="BM17" s="390"/>
      <c r="BN17" s="391"/>
      <c r="BO17" s="392">
        <f t="shared" si="5"/>
        <v>0</v>
      </c>
      <c r="BP17" s="384"/>
      <c r="BQ17" s="389"/>
      <c r="BR17" s="390"/>
      <c r="BS17" s="390">
        <v>6</v>
      </c>
      <c r="BT17" s="390"/>
      <c r="BU17" s="390"/>
      <c r="BV17" s="391"/>
      <c r="BW17" s="391"/>
      <c r="BX17" s="391"/>
      <c r="BY17" s="392">
        <f t="shared" si="6"/>
        <v>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 t="shared" si="7"/>
        <v>2</v>
      </c>
      <c r="CJ17" s="48"/>
      <c r="CK17" s="418">
        <v>10</v>
      </c>
      <c r="CL17" s="418">
        <v>2</v>
      </c>
      <c r="CM17" s="80">
        <v>2</v>
      </c>
      <c r="CN17" s="80">
        <v>2</v>
      </c>
      <c r="CO17" s="80">
        <v>1</v>
      </c>
      <c r="CP17" s="419">
        <f t="shared" si="8"/>
        <v>17</v>
      </c>
      <c r="CQ17" s="448"/>
      <c r="CR17" s="451"/>
      <c r="CS17" s="448"/>
      <c r="CT17" s="390"/>
      <c r="CU17" s="391">
        <v>1</v>
      </c>
      <c r="CV17" s="391"/>
      <c r="CW17" s="391"/>
      <c r="CX17" s="455">
        <f t="shared" si="9"/>
        <v>1</v>
      </c>
      <c r="CY17" s="448"/>
      <c r="CZ17" s="451">
        <v>10</v>
      </c>
      <c r="DA17" s="448"/>
      <c r="DB17" s="467"/>
      <c r="DC17" s="468"/>
      <c r="DD17" s="451">
        <f t="shared" si="11"/>
        <v>0</v>
      </c>
    </row>
    <row r="18" spans="1:108" ht="12.75" customHeight="1">
      <c r="A18" s="113">
        <v>15</v>
      </c>
      <c r="B18" s="126">
        <v>7</v>
      </c>
      <c r="C18" s="73" t="s">
        <v>755</v>
      </c>
      <c r="D18" s="377">
        <f t="shared" si="10"/>
        <v>90</v>
      </c>
      <c r="E18" s="48"/>
      <c r="F18" s="442">
        <v>2</v>
      </c>
      <c r="G18" s="80"/>
      <c r="H18" s="443">
        <v>1</v>
      </c>
      <c r="I18" s="80"/>
      <c r="J18" s="443">
        <v>2</v>
      </c>
      <c r="K18" s="80"/>
      <c r="L18" s="443">
        <v>3</v>
      </c>
      <c r="M18" s="444">
        <v>2</v>
      </c>
      <c r="N18" s="88">
        <f t="shared" si="0"/>
        <v>10</v>
      </c>
      <c r="O18" s="48"/>
      <c r="P18" s="79">
        <v>21</v>
      </c>
      <c r="Q18" s="80"/>
      <c r="R18" s="80">
        <v>1</v>
      </c>
      <c r="S18" s="80"/>
      <c r="T18" s="80">
        <v>3</v>
      </c>
      <c r="U18" s="80"/>
      <c r="V18" s="80">
        <v>3</v>
      </c>
      <c r="W18" s="81">
        <v>2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1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2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3"/>
        <v>0</v>
      </c>
      <c r="BD18" s="384"/>
      <c r="BE18" s="392"/>
      <c r="BF18" s="384"/>
      <c r="BG18" s="389">
        <v>50</v>
      </c>
      <c r="BH18" s="390"/>
      <c r="BI18" s="392">
        <f t="shared" si="4"/>
        <v>50</v>
      </c>
      <c r="BJ18" s="384"/>
      <c r="BK18" s="390"/>
      <c r="BL18" s="390"/>
      <c r="BM18" s="390"/>
      <c r="BN18" s="391"/>
      <c r="BO18" s="392">
        <f t="shared" si="5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6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7"/>
        <v>1</v>
      </c>
      <c r="CJ18" s="48"/>
      <c r="CK18" s="430">
        <v>10</v>
      </c>
      <c r="CL18" s="418">
        <v>1</v>
      </c>
      <c r="CM18" s="80">
        <v>2</v>
      </c>
      <c r="CN18" s="80">
        <v>2</v>
      </c>
      <c r="CO18" s="80">
        <v>2</v>
      </c>
      <c r="CP18" s="419">
        <f t="shared" si="8"/>
        <v>17</v>
      </c>
      <c r="CQ18" s="448"/>
      <c r="CR18" s="451"/>
      <c r="CS18" s="448"/>
      <c r="CT18" s="390">
        <v>1</v>
      </c>
      <c r="CU18" s="391"/>
      <c r="CV18" s="391"/>
      <c r="CW18" s="391"/>
      <c r="CX18" s="455">
        <f t="shared" si="9"/>
        <v>1</v>
      </c>
      <c r="CY18" s="448"/>
      <c r="CZ18" s="451"/>
      <c r="DA18" s="448"/>
      <c r="DB18" s="467">
        <v>20</v>
      </c>
      <c r="DC18" s="468"/>
      <c r="DD18" s="451">
        <f t="shared" si="11"/>
        <v>20</v>
      </c>
    </row>
    <row r="19" spans="1:108" ht="12.75" customHeight="1">
      <c r="A19" s="113">
        <v>16</v>
      </c>
      <c r="B19" s="126">
        <v>10</v>
      </c>
      <c r="C19" s="73" t="s">
        <v>594</v>
      </c>
      <c r="D19" s="377">
        <f t="shared" si="10"/>
        <v>79</v>
      </c>
      <c r="E19" s="48"/>
      <c r="F19" s="442">
        <v>2</v>
      </c>
      <c r="G19" s="80"/>
      <c r="H19" s="443">
        <v>2</v>
      </c>
      <c r="I19" s="80"/>
      <c r="J19" s="443">
        <v>3</v>
      </c>
      <c r="K19" s="80"/>
      <c r="L19" s="443">
        <v>1</v>
      </c>
      <c r="M19" s="444">
        <v>1</v>
      </c>
      <c r="N19" s="88">
        <f t="shared" si="0"/>
        <v>9</v>
      </c>
      <c r="O19" s="48"/>
      <c r="P19" s="79">
        <v>31</v>
      </c>
      <c r="Q19" s="80"/>
      <c r="R19" s="80">
        <v>33</v>
      </c>
      <c r="S19" s="80"/>
      <c r="T19" s="80">
        <v>3</v>
      </c>
      <c r="U19" s="80"/>
      <c r="V19" s="80">
        <v>1</v>
      </c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1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2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3"/>
        <v>1</v>
      </c>
      <c r="BD19" s="384"/>
      <c r="BE19" s="392"/>
      <c r="BF19" s="384"/>
      <c r="BG19" s="389"/>
      <c r="BH19" s="390"/>
      <c r="BI19" s="392">
        <f t="shared" si="4"/>
        <v>0</v>
      </c>
      <c r="BJ19" s="384"/>
      <c r="BK19" s="390"/>
      <c r="BL19" s="390"/>
      <c r="BM19" s="390"/>
      <c r="BN19" s="391"/>
      <c r="BO19" s="392">
        <f t="shared" si="5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6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7"/>
        <v>0</v>
      </c>
      <c r="CJ19" s="48"/>
      <c r="CK19" s="418">
        <v>10</v>
      </c>
      <c r="CL19" s="418">
        <v>2</v>
      </c>
      <c r="CM19" s="80">
        <v>2</v>
      </c>
      <c r="CN19" s="80">
        <v>2</v>
      </c>
      <c r="CO19" s="80">
        <v>2</v>
      </c>
      <c r="CP19" s="419">
        <f t="shared" si="8"/>
        <v>18</v>
      </c>
      <c r="CQ19" s="448"/>
      <c r="CR19" s="451"/>
      <c r="CS19" s="448"/>
      <c r="CT19" s="390"/>
      <c r="CU19" s="391"/>
      <c r="CV19" s="391"/>
      <c r="CW19" s="391"/>
      <c r="CX19" s="455">
        <f t="shared" si="9"/>
        <v>0</v>
      </c>
      <c r="CY19" s="448"/>
      <c r="CZ19" s="451"/>
      <c r="DA19" s="448"/>
      <c r="DB19" s="467">
        <v>20</v>
      </c>
      <c r="DC19" s="468">
        <v>10</v>
      </c>
      <c r="DD19" s="451">
        <f t="shared" si="11"/>
        <v>30</v>
      </c>
    </row>
    <row r="20" spans="1:108" ht="12.75" customHeight="1">
      <c r="A20" s="113">
        <v>17</v>
      </c>
      <c r="B20" s="126">
        <v>24</v>
      </c>
      <c r="C20" s="293" t="s">
        <v>237</v>
      </c>
      <c r="D20" s="377">
        <f t="shared" si="10"/>
        <v>32.8</v>
      </c>
      <c r="E20" s="48"/>
      <c r="F20" s="79"/>
      <c r="G20" s="80"/>
      <c r="H20" s="80"/>
      <c r="I20" s="443">
        <v>1</v>
      </c>
      <c r="J20" s="443">
        <v>2</v>
      </c>
      <c r="K20" s="80"/>
      <c r="L20" s="443">
        <v>4</v>
      </c>
      <c r="M20" s="81"/>
      <c r="N20" s="88">
        <f t="shared" si="0"/>
        <v>7</v>
      </c>
      <c r="O20" s="48"/>
      <c r="P20" s="79"/>
      <c r="Q20" s="80"/>
      <c r="R20" s="80"/>
      <c r="S20" s="80"/>
      <c r="T20" s="80">
        <v>2</v>
      </c>
      <c r="U20" s="80"/>
      <c r="V20" s="80">
        <v>20.8</v>
      </c>
      <c r="W20" s="81"/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1"/>
        <v>0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2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3"/>
        <v>0</v>
      </c>
      <c r="BD20" s="384"/>
      <c r="BE20" s="392"/>
      <c r="BF20" s="384"/>
      <c r="BG20" s="389"/>
      <c r="BH20" s="390"/>
      <c r="BI20" s="392">
        <f t="shared" si="4"/>
        <v>0</v>
      </c>
      <c r="BJ20" s="384"/>
      <c r="BK20" s="390"/>
      <c r="BL20" s="390"/>
      <c r="BM20" s="390"/>
      <c r="BN20" s="391"/>
      <c r="BO20" s="392">
        <f t="shared" si="5"/>
        <v>0</v>
      </c>
      <c r="BP20" s="384"/>
      <c r="BQ20" s="389"/>
      <c r="BR20" s="390"/>
      <c r="BS20" s="390"/>
      <c r="BT20" s="390"/>
      <c r="BU20" s="390"/>
      <c r="BV20" s="391"/>
      <c r="BW20" s="391">
        <v>11</v>
      </c>
      <c r="BX20" s="391"/>
      <c r="BY20" s="392">
        <f t="shared" si="6"/>
        <v>11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 t="shared" si="7"/>
        <v>0</v>
      </c>
      <c r="CJ20" s="48"/>
      <c r="CK20" s="418">
        <v>10</v>
      </c>
      <c r="CL20" s="418"/>
      <c r="CM20" s="80">
        <v>2</v>
      </c>
      <c r="CN20" s="80">
        <v>2</v>
      </c>
      <c r="CO20" s="80">
        <v>1</v>
      </c>
      <c r="CP20" s="419">
        <f t="shared" si="8"/>
        <v>15</v>
      </c>
      <c r="CQ20" s="448"/>
      <c r="CR20" s="451">
        <v>6.8</v>
      </c>
      <c r="CS20" s="448"/>
      <c r="CT20" s="390"/>
      <c r="CU20" s="391"/>
      <c r="CV20" s="391"/>
      <c r="CW20" s="391"/>
      <c r="CX20" s="455">
        <f t="shared" si="9"/>
        <v>0</v>
      </c>
      <c r="CY20" s="448"/>
      <c r="CZ20" s="451"/>
      <c r="DA20" s="448"/>
      <c r="DB20" s="467"/>
      <c r="DC20" s="468"/>
      <c r="DD20" s="451">
        <f t="shared" si="11"/>
        <v>0</v>
      </c>
    </row>
    <row r="21" spans="1:108" ht="12.75" customHeight="1">
      <c r="A21" s="113">
        <v>18</v>
      </c>
      <c r="B21" s="462">
        <v>24</v>
      </c>
      <c r="C21" s="73" t="s">
        <v>20</v>
      </c>
      <c r="D21" s="377">
        <f t="shared" si="10"/>
        <v>32</v>
      </c>
      <c r="E21" s="48"/>
      <c r="F21" s="442">
        <v>1</v>
      </c>
      <c r="G21" s="80"/>
      <c r="H21" s="443">
        <v>4</v>
      </c>
      <c r="I21" s="443">
        <v>1</v>
      </c>
      <c r="J21" s="443">
        <v>2</v>
      </c>
      <c r="K21" s="80"/>
      <c r="L21" s="443">
        <v>1</v>
      </c>
      <c r="M21" s="81"/>
      <c r="N21" s="88">
        <f t="shared" si="0"/>
        <v>9</v>
      </c>
      <c r="O21" s="48"/>
      <c r="P21" s="79">
        <v>1</v>
      </c>
      <c r="Q21" s="80"/>
      <c r="R21" s="80">
        <v>9</v>
      </c>
      <c r="S21" s="80">
        <v>1</v>
      </c>
      <c r="T21" s="80">
        <v>10</v>
      </c>
      <c r="U21" s="80"/>
      <c r="V21" s="80">
        <v>1</v>
      </c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1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2"/>
        <v>3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3"/>
        <v>0</v>
      </c>
      <c r="BD21" s="384"/>
      <c r="BE21" s="392"/>
      <c r="BF21" s="384"/>
      <c r="BG21" s="389"/>
      <c r="BH21" s="390"/>
      <c r="BI21" s="392">
        <f t="shared" si="4"/>
        <v>0</v>
      </c>
      <c r="BJ21" s="384"/>
      <c r="BK21" s="390"/>
      <c r="BL21" s="390"/>
      <c r="BM21" s="390"/>
      <c r="BN21" s="391"/>
      <c r="BO21" s="392">
        <f t="shared" si="5"/>
        <v>0</v>
      </c>
      <c r="BP21" s="384"/>
      <c r="BQ21" s="389"/>
      <c r="BR21" s="390"/>
      <c r="BS21" s="390">
        <v>1</v>
      </c>
      <c r="BT21" s="390"/>
      <c r="BU21" s="390"/>
      <c r="BV21" s="391"/>
      <c r="BW21" s="391"/>
      <c r="BX21" s="391"/>
      <c r="BY21" s="392">
        <f t="shared" si="6"/>
        <v>1</v>
      </c>
      <c r="BZ21" s="384"/>
      <c r="CA21" s="389"/>
      <c r="CB21" s="390"/>
      <c r="CC21" s="390">
        <v>1</v>
      </c>
      <c r="CD21" s="390"/>
      <c r="CE21" s="390">
        <v>1</v>
      </c>
      <c r="CF21" s="391"/>
      <c r="CG21" s="391"/>
      <c r="CH21" s="391"/>
      <c r="CI21" s="392">
        <f t="shared" si="7"/>
        <v>2</v>
      </c>
      <c r="CJ21" s="48"/>
      <c r="CK21" s="418">
        <v>10</v>
      </c>
      <c r="CL21" s="418">
        <v>2</v>
      </c>
      <c r="CM21" s="80">
        <v>2</v>
      </c>
      <c r="CN21" s="80">
        <v>2</v>
      </c>
      <c r="CO21" s="80">
        <v>1</v>
      </c>
      <c r="CP21" s="419">
        <f t="shared" si="8"/>
        <v>17</v>
      </c>
      <c r="CQ21" s="448"/>
      <c r="CR21" s="451">
        <v>6</v>
      </c>
      <c r="CS21" s="448"/>
      <c r="CT21" s="390"/>
      <c r="CU21" s="391"/>
      <c r="CV21" s="391"/>
      <c r="CW21" s="391"/>
      <c r="CX21" s="455">
        <f t="shared" si="9"/>
        <v>0</v>
      </c>
      <c r="CY21" s="448"/>
      <c r="CZ21" s="451"/>
      <c r="DA21" s="448"/>
      <c r="DB21" s="467"/>
      <c r="DC21" s="468"/>
      <c r="DD21" s="451">
        <f t="shared" si="11"/>
        <v>0</v>
      </c>
    </row>
    <row r="22" spans="1:108" ht="12.75" customHeight="1">
      <c r="A22" s="113">
        <v>19</v>
      </c>
      <c r="B22" s="126">
        <v>22</v>
      </c>
      <c r="C22" s="72" t="s">
        <v>19</v>
      </c>
      <c r="D22" s="377">
        <f t="shared" si="10"/>
        <v>27</v>
      </c>
      <c r="E22" s="48"/>
      <c r="F22" s="442">
        <v>1</v>
      </c>
      <c r="G22" s="443">
        <v>1</v>
      </c>
      <c r="H22" s="443">
        <v>2</v>
      </c>
      <c r="I22" s="80"/>
      <c r="J22" s="443">
        <v>2</v>
      </c>
      <c r="K22" s="80"/>
      <c r="L22" s="443">
        <v>1</v>
      </c>
      <c r="M22" s="444">
        <v>1</v>
      </c>
      <c r="N22" s="88">
        <f t="shared" si="0"/>
        <v>8</v>
      </c>
      <c r="O22" s="48"/>
      <c r="P22" s="79">
        <v>1</v>
      </c>
      <c r="Q22" s="80">
        <v>8</v>
      </c>
      <c r="R22" s="80">
        <v>4</v>
      </c>
      <c r="S22" s="80"/>
      <c r="T22" s="80">
        <v>2</v>
      </c>
      <c r="U22" s="80"/>
      <c r="V22" s="80">
        <v>1</v>
      </c>
      <c r="W22" s="81">
        <v>1</v>
      </c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1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2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3"/>
        <v>0</v>
      </c>
      <c r="BD22" s="384"/>
      <c r="BE22" s="392"/>
      <c r="BF22" s="384"/>
      <c r="BG22" s="389"/>
      <c r="BH22" s="390"/>
      <c r="BI22" s="392">
        <f t="shared" si="4"/>
        <v>0</v>
      </c>
      <c r="BJ22" s="384"/>
      <c r="BK22" s="390"/>
      <c r="BL22" s="390"/>
      <c r="BM22" s="390"/>
      <c r="BN22" s="391"/>
      <c r="BO22" s="392">
        <f t="shared" si="5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6"/>
        <v>0</v>
      </c>
      <c r="BZ22" s="384"/>
      <c r="CA22" s="389"/>
      <c r="CB22" s="390"/>
      <c r="CC22" s="390">
        <v>1</v>
      </c>
      <c r="CD22" s="390"/>
      <c r="CE22" s="390"/>
      <c r="CF22" s="391"/>
      <c r="CG22" s="391"/>
      <c r="CH22" s="391"/>
      <c r="CI22" s="392">
        <f t="shared" si="7"/>
        <v>1</v>
      </c>
      <c r="CJ22" s="48"/>
      <c r="CK22" s="418">
        <v>10</v>
      </c>
      <c r="CL22" s="418">
        <v>1</v>
      </c>
      <c r="CM22" s="80">
        <v>2</v>
      </c>
      <c r="CN22" s="80">
        <v>2</v>
      </c>
      <c r="CO22" s="80">
        <v>2</v>
      </c>
      <c r="CP22" s="419">
        <f t="shared" si="8"/>
        <v>17</v>
      </c>
      <c r="CQ22" s="448"/>
      <c r="CR22" s="451"/>
      <c r="CS22" s="448"/>
      <c r="CT22" s="390"/>
      <c r="CU22" s="391"/>
      <c r="CV22" s="391"/>
      <c r="CW22" s="391"/>
      <c r="CX22" s="455">
        <f t="shared" si="9"/>
        <v>0</v>
      </c>
      <c r="CY22" s="448"/>
      <c r="CZ22" s="451"/>
      <c r="DA22" s="448"/>
      <c r="DB22" s="467"/>
      <c r="DC22" s="468"/>
      <c r="DD22" s="451">
        <f t="shared" si="11"/>
        <v>0</v>
      </c>
    </row>
    <row r="23" spans="1:108" ht="12.75" customHeight="1">
      <c r="A23" s="113">
        <v>20</v>
      </c>
      <c r="B23" s="462">
        <v>16</v>
      </c>
      <c r="C23" s="73" t="s">
        <v>27</v>
      </c>
      <c r="D23" s="377">
        <f t="shared" si="10"/>
        <v>25</v>
      </c>
      <c r="E23" s="48"/>
      <c r="F23" s="79"/>
      <c r="G23" s="80"/>
      <c r="H23" s="443">
        <v>1</v>
      </c>
      <c r="I23" s="80"/>
      <c r="J23" s="80"/>
      <c r="K23" s="80"/>
      <c r="L23" s="443">
        <v>3</v>
      </c>
      <c r="M23" s="444">
        <v>1</v>
      </c>
      <c r="N23" s="88">
        <f t="shared" si="0"/>
        <v>5</v>
      </c>
      <c r="O23" s="48"/>
      <c r="P23" s="79"/>
      <c r="Q23" s="80"/>
      <c r="R23" s="80">
        <v>12</v>
      </c>
      <c r="S23" s="80"/>
      <c r="T23" s="80"/>
      <c r="U23" s="80"/>
      <c r="V23" s="80">
        <v>8</v>
      </c>
      <c r="W23" s="81">
        <v>5</v>
      </c>
      <c r="X23" s="384"/>
      <c r="Y23" s="389"/>
      <c r="Z23" s="390"/>
      <c r="AA23" s="390"/>
      <c r="AB23" s="390"/>
      <c r="AC23" s="390"/>
      <c r="AD23" s="391"/>
      <c r="AE23" s="391"/>
      <c r="AF23" s="391"/>
      <c r="AG23" s="392">
        <f t="shared" si="1"/>
        <v>0</v>
      </c>
      <c r="AH23" s="384"/>
      <c r="AI23" s="389"/>
      <c r="AJ23" s="390"/>
      <c r="AK23" s="390">
        <v>1</v>
      </c>
      <c r="AL23" s="390"/>
      <c r="AM23" s="390"/>
      <c r="AN23" s="391"/>
      <c r="AO23" s="391"/>
      <c r="AP23" s="391">
        <v>1</v>
      </c>
      <c r="AQ23" s="392">
        <f t="shared" si="2"/>
        <v>2</v>
      </c>
      <c r="AR23" s="384"/>
      <c r="AS23" s="392">
        <v>10</v>
      </c>
      <c r="AT23" s="384"/>
      <c r="AU23" s="389"/>
      <c r="AV23" s="390"/>
      <c r="AW23" s="390">
        <v>1</v>
      </c>
      <c r="AX23" s="390"/>
      <c r="AY23" s="390"/>
      <c r="AZ23" s="391"/>
      <c r="BA23" s="391"/>
      <c r="BB23" s="391"/>
      <c r="BC23" s="392">
        <f t="shared" si="3"/>
        <v>1</v>
      </c>
      <c r="BD23" s="384"/>
      <c r="BE23" s="392"/>
      <c r="BF23" s="384"/>
      <c r="BG23" s="389"/>
      <c r="BH23" s="390"/>
      <c r="BI23" s="392">
        <f t="shared" si="4"/>
        <v>0</v>
      </c>
      <c r="BJ23" s="384"/>
      <c r="BK23" s="390"/>
      <c r="BL23" s="390"/>
      <c r="BM23" s="390"/>
      <c r="BN23" s="391"/>
      <c r="BO23" s="392">
        <f t="shared" si="5"/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 t="shared" si="6"/>
        <v>0</v>
      </c>
      <c r="BZ23" s="384"/>
      <c r="CA23" s="389"/>
      <c r="CB23" s="390"/>
      <c r="CC23" s="390"/>
      <c r="CD23" s="390"/>
      <c r="CE23" s="390"/>
      <c r="CF23" s="391"/>
      <c r="CG23" s="391"/>
      <c r="CH23" s="391"/>
      <c r="CI23" s="392">
        <f t="shared" si="7"/>
        <v>0</v>
      </c>
      <c r="CJ23" s="48"/>
      <c r="CK23" s="418"/>
      <c r="CL23" s="418"/>
      <c r="CM23" s="80"/>
      <c r="CN23" s="80"/>
      <c r="CO23" s="80"/>
      <c r="CP23" s="419">
        <f t="shared" si="8"/>
        <v>0</v>
      </c>
      <c r="CQ23" s="448"/>
      <c r="CR23" s="451">
        <v>12</v>
      </c>
      <c r="CS23" s="448"/>
      <c r="CT23" s="390"/>
      <c r="CU23" s="391"/>
      <c r="CV23" s="391"/>
      <c r="CW23" s="391"/>
      <c r="CX23" s="455">
        <f t="shared" si="9"/>
        <v>0</v>
      </c>
      <c r="CY23" s="448"/>
      <c r="CZ23" s="451"/>
      <c r="DA23" s="448"/>
      <c r="DB23" s="467"/>
      <c r="DC23" s="468"/>
      <c r="DD23" s="451">
        <f t="shared" si="11"/>
        <v>0</v>
      </c>
    </row>
    <row r="24" spans="1:108" ht="12.75" customHeight="1">
      <c r="A24" s="113">
        <v>20</v>
      </c>
      <c r="B24" s="126">
        <v>14</v>
      </c>
      <c r="C24" s="72" t="s">
        <v>57</v>
      </c>
      <c r="D24" s="377">
        <f t="shared" si="10"/>
        <v>25</v>
      </c>
      <c r="E24" s="48"/>
      <c r="F24" s="79"/>
      <c r="G24" s="80"/>
      <c r="H24" s="443">
        <v>2</v>
      </c>
      <c r="I24" s="443">
        <v>1</v>
      </c>
      <c r="J24" s="443">
        <v>3</v>
      </c>
      <c r="K24" s="443">
        <v>1</v>
      </c>
      <c r="L24" s="80"/>
      <c r="M24" s="81"/>
      <c r="N24" s="88">
        <f t="shared" si="0"/>
        <v>7</v>
      </c>
      <c r="O24" s="48"/>
      <c r="P24" s="79"/>
      <c r="Q24" s="80"/>
      <c r="R24" s="80">
        <v>2</v>
      </c>
      <c r="S24" s="80">
        <v>1</v>
      </c>
      <c r="T24" s="80">
        <v>3</v>
      </c>
      <c r="U24" s="80">
        <v>9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1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2"/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3"/>
        <v>0</v>
      </c>
      <c r="BD24" s="384"/>
      <c r="BE24" s="392"/>
      <c r="BF24" s="384"/>
      <c r="BG24" s="389"/>
      <c r="BH24" s="390"/>
      <c r="BI24" s="392">
        <f t="shared" si="4"/>
        <v>0</v>
      </c>
      <c r="BJ24" s="384"/>
      <c r="BK24" s="390"/>
      <c r="BL24" s="390"/>
      <c r="BM24" s="390"/>
      <c r="BN24" s="391"/>
      <c r="BO24" s="392">
        <f t="shared" si="5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6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7"/>
        <v>0</v>
      </c>
      <c r="CJ24" s="48"/>
      <c r="CK24" s="430">
        <v>10</v>
      </c>
      <c r="CL24" s="418">
        <v>1</v>
      </c>
      <c r="CM24" s="80">
        <v>2</v>
      </c>
      <c r="CN24" s="80">
        <v>2</v>
      </c>
      <c r="CO24" s="80"/>
      <c r="CP24" s="419">
        <f t="shared" si="8"/>
        <v>15</v>
      </c>
      <c r="CQ24" s="448"/>
      <c r="CR24" s="451">
        <v>6</v>
      </c>
      <c r="CS24" s="448"/>
      <c r="CT24" s="390">
        <v>2</v>
      </c>
      <c r="CU24" s="391">
        <v>1</v>
      </c>
      <c r="CV24" s="391"/>
      <c r="CW24" s="391"/>
      <c r="CX24" s="455">
        <f t="shared" si="9"/>
        <v>3</v>
      </c>
      <c r="CY24" s="448"/>
      <c r="CZ24" s="451"/>
      <c r="DA24" s="448"/>
      <c r="DB24" s="467"/>
      <c r="DC24" s="468"/>
      <c r="DD24" s="451">
        <f t="shared" si="11"/>
        <v>0</v>
      </c>
    </row>
    <row r="25" spans="1:108" ht="12.75" customHeight="1">
      <c r="A25" s="113">
        <v>22</v>
      </c>
      <c r="B25" s="126">
        <v>19</v>
      </c>
      <c r="C25" s="73" t="s">
        <v>729</v>
      </c>
      <c r="D25" s="377">
        <f t="shared" si="10"/>
        <v>16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 t="shared" si="0"/>
        <v>2</v>
      </c>
      <c r="O25" s="48"/>
      <c r="P25" s="79"/>
      <c r="Q25" s="80"/>
      <c r="R25" s="80">
        <v>2</v>
      </c>
      <c r="S25" s="80"/>
      <c r="T25" s="80"/>
      <c r="U25" s="80"/>
      <c r="V25" s="80">
        <v>14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 t="shared" si="1"/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 t="shared" si="2"/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3"/>
        <v>0</v>
      </c>
      <c r="BD25" s="384"/>
      <c r="BE25" s="392"/>
      <c r="BF25" s="384"/>
      <c r="BG25" s="389"/>
      <c r="BH25" s="390"/>
      <c r="BI25" s="392">
        <f t="shared" si="4"/>
        <v>0</v>
      </c>
      <c r="BJ25" s="384"/>
      <c r="BK25" s="390"/>
      <c r="BL25" s="390"/>
      <c r="BM25" s="390"/>
      <c r="BN25" s="391"/>
      <c r="BO25" s="392">
        <f t="shared" si="5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6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7"/>
        <v>0</v>
      </c>
      <c r="CJ25" s="48"/>
      <c r="CK25" s="418"/>
      <c r="CL25" s="418"/>
      <c r="CM25" s="80"/>
      <c r="CN25" s="80"/>
      <c r="CO25" s="80"/>
      <c r="CP25" s="419">
        <f t="shared" si="8"/>
        <v>0</v>
      </c>
      <c r="CQ25" s="448"/>
      <c r="CR25" s="451">
        <v>4</v>
      </c>
      <c r="CS25" s="448"/>
      <c r="CT25" s="390"/>
      <c r="CU25" s="391"/>
      <c r="CV25" s="391">
        <v>8</v>
      </c>
      <c r="CW25" s="391"/>
      <c r="CX25" s="455">
        <f t="shared" si="9"/>
        <v>8</v>
      </c>
      <c r="CY25" s="448"/>
      <c r="CZ25" s="451"/>
      <c r="DA25" s="448"/>
      <c r="DB25" s="467"/>
      <c r="DC25" s="468"/>
      <c r="DD25" s="451">
        <f t="shared" si="11"/>
        <v>0</v>
      </c>
    </row>
    <row r="26" spans="1:108" ht="12.75" customHeight="1">
      <c r="A26" s="113">
        <v>23</v>
      </c>
      <c r="B26" s="127">
        <v>26</v>
      </c>
      <c r="C26" s="73" t="s">
        <v>386</v>
      </c>
      <c r="D26" s="377">
        <f t="shared" si="10"/>
        <v>4.4</v>
      </c>
      <c r="E26" s="48"/>
      <c r="F26" s="79"/>
      <c r="G26" s="80"/>
      <c r="H26" s="80"/>
      <c r="I26" s="443">
        <v>1</v>
      </c>
      <c r="J26" s="443">
        <v>1</v>
      </c>
      <c r="K26" s="80"/>
      <c r="L26" s="80"/>
      <c r="M26" s="81"/>
      <c r="N26" s="88">
        <f t="shared" si="0"/>
        <v>2</v>
      </c>
      <c r="O26" s="48"/>
      <c r="P26" s="79"/>
      <c r="Q26" s="80"/>
      <c r="R26" s="80"/>
      <c r="S26" s="80">
        <v>1</v>
      </c>
      <c r="T26" s="80">
        <v>3.4</v>
      </c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1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2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3"/>
        <v>0</v>
      </c>
      <c r="BD26" s="384"/>
      <c r="BE26" s="392"/>
      <c r="BF26" s="384"/>
      <c r="BG26" s="389"/>
      <c r="BH26" s="390"/>
      <c r="BI26" s="392">
        <f t="shared" si="4"/>
        <v>0</v>
      </c>
      <c r="BJ26" s="384"/>
      <c r="BK26" s="390"/>
      <c r="BL26" s="390"/>
      <c r="BM26" s="390"/>
      <c r="BN26" s="391"/>
      <c r="BO26" s="392">
        <f t="shared" si="5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6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7"/>
        <v>0</v>
      </c>
      <c r="CJ26" s="48"/>
      <c r="CK26" s="418"/>
      <c r="CL26" s="420"/>
      <c r="CM26" s="82"/>
      <c r="CN26" s="80"/>
      <c r="CO26" s="82"/>
      <c r="CP26" s="419">
        <f t="shared" si="8"/>
        <v>0</v>
      </c>
      <c r="CQ26" s="448"/>
      <c r="CR26" s="451">
        <v>3.4</v>
      </c>
      <c r="CS26" s="448"/>
      <c r="CT26" s="390"/>
      <c r="CU26" s="391"/>
      <c r="CV26" s="391"/>
      <c r="CW26" s="391"/>
      <c r="CX26" s="455">
        <f t="shared" si="9"/>
        <v>0</v>
      </c>
      <c r="CY26" s="448"/>
      <c r="CZ26" s="451"/>
      <c r="DA26" s="448"/>
      <c r="DB26" s="467"/>
      <c r="DC26" s="468"/>
      <c r="DD26" s="451">
        <f t="shared" si="11"/>
        <v>0</v>
      </c>
    </row>
    <row r="27" spans="1:108" ht="12.75" customHeight="1">
      <c r="A27" s="113">
        <v>24</v>
      </c>
      <c r="B27" s="126">
        <v>21</v>
      </c>
      <c r="C27" s="73" t="s">
        <v>387</v>
      </c>
      <c r="D27" s="377">
        <f t="shared" si="10"/>
        <v>3</v>
      </c>
      <c r="E27" s="48"/>
      <c r="F27" s="442">
        <v>1</v>
      </c>
      <c r="G27" s="80"/>
      <c r="H27" s="80"/>
      <c r="I27" s="80"/>
      <c r="J27" s="80"/>
      <c r="K27" s="80"/>
      <c r="L27" s="443">
        <v>1</v>
      </c>
      <c r="M27" s="81"/>
      <c r="N27" s="88">
        <f t="shared" si="0"/>
        <v>2</v>
      </c>
      <c r="O27" s="48"/>
      <c r="P27" s="79"/>
      <c r="Q27" s="80"/>
      <c r="R27" s="80"/>
      <c r="S27" s="80"/>
      <c r="T27" s="80">
        <v>3</v>
      </c>
      <c r="U27" s="80"/>
      <c r="V27" s="80"/>
      <c r="W27" s="81"/>
      <c r="X27" s="384"/>
      <c r="Y27" s="389"/>
      <c r="Z27" s="390"/>
      <c r="AA27" s="390"/>
      <c r="AB27" s="390"/>
      <c r="AC27" s="390">
        <v>1</v>
      </c>
      <c r="AD27" s="391"/>
      <c r="AE27" s="391"/>
      <c r="AF27" s="391"/>
      <c r="AG27" s="392">
        <f t="shared" si="1"/>
        <v>1</v>
      </c>
      <c r="AH27" s="384"/>
      <c r="AI27" s="389"/>
      <c r="AJ27" s="390"/>
      <c r="AK27" s="390"/>
      <c r="AL27" s="390"/>
      <c r="AM27" s="390">
        <v>1</v>
      </c>
      <c r="AN27" s="391"/>
      <c r="AO27" s="391"/>
      <c r="AP27" s="391"/>
      <c r="AQ27" s="392">
        <f t="shared" si="2"/>
        <v>1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3"/>
        <v>0</v>
      </c>
      <c r="BD27" s="384"/>
      <c r="BE27" s="392"/>
      <c r="BF27" s="384"/>
      <c r="BG27" s="389"/>
      <c r="BH27" s="390"/>
      <c r="BI27" s="392">
        <f t="shared" si="4"/>
        <v>0</v>
      </c>
      <c r="BJ27" s="384"/>
      <c r="BK27" s="390"/>
      <c r="BL27" s="390"/>
      <c r="BM27" s="390"/>
      <c r="BN27" s="391"/>
      <c r="BO27" s="392">
        <f t="shared" si="5"/>
        <v>0</v>
      </c>
      <c r="BP27" s="384"/>
      <c r="BQ27" s="389"/>
      <c r="BR27" s="390"/>
      <c r="BS27" s="390"/>
      <c r="BT27" s="390"/>
      <c r="BU27" s="390"/>
      <c r="BV27" s="391"/>
      <c r="BW27" s="391"/>
      <c r="BX27" s="391"/>
      <c r="BY27" s="392">
        <f t="shared" si="6"/>
        <v>0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7"/>
        <v>0</v>
      </c>
      <c r="CJ27" s="48"/>
      <c r="CK27" s="418"/>
      <c r="CL27" s="420"/>
      <c r="CM27" s="82"/>
      <c r="CN27" s="80"/>
      <c r="CO27" s="82"/>
      <c r="CP27" s="419">
        <f t="shared" si="8"/>
        <v>0</v>
      </c>
      <c r="CQ27" s="448"/>
      <c r="CR27" s="451"/>
      <c r="CS27" s="448"/>
      <c r="CT27" s="390">
        <v>1</v>
      </c>
      <c r="CU27" s="391"/>
      <c r="CV27" s="391"/>
      <c r="CW27" s="391"/>
      <c r="CX27" s="455">
        <f t="shared" si="9"/>
        <v>1</v>
      </c>
      <c r="CY27" s="448"/>
      <c r="CZ27" s="451"/>
      <c r="DA27" s="448"/>
      <c r="DB27" s="467"/>
      <c r="DC27" s="468"/>
      <c r="DD27" s="451">
        <f t="shared" si="11"/>
        <v>0</v>
      </c>
    </row>
    <row r="28" spans="1:108" ht="12.75" customHeight="1">
      <c r="A28" s="113">
        <v>25</v>
      </c>
      <c r="B28" s="127">
        <v>26</v>
      </c>
      <c r="C28" s="293" t="s">
        <v>49</v>
      </c>
      <c r="D28" s="377">
        <f t="shared" si="10"/>
        <v>2</v>
      </c>
      <c r="E28" s="48"/>
      <c r="F28" s="79"/>
      <c r="G28" s="80"/>
      <c r="H28" s="443">
        <v>1</v>
      </c>
      <c r="I28" s="80"/>
      <c r="J28" s="443">
        <v>1</v>
      </c>
      <c r="K28" s="80"/>
      <c r="L28" s="443">
        <v>1</v>
      </c>
      <c r="M28" s="81"/>
      <c r="N28" s="88">
        <f t="shared" si="0"/>
        <v>3</v>
      </c>
      <c r="O28" s="48"/>
      <c r="P28" s="79"/>
      <c r="Q28" s="80"/>
      <c r="R28" s="80">
        <v>1</v>
      </c>
      <c r="S28" s="80"/>
      <c r="T28" s="80"/>
      <c r="U28" s="80"/>
      <c r="V28" s="80">
        <v>1</v>
      </c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1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2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3"/>
        <v>0</v>
      </c>
      <c r="BD28" s="384"/>
      <c r="BE28" s="392"/>
      <c r="BF28" s="384"/>
      <c r="BG28" s="389"/>
      <c r="BH28" s="390"/>
      <c r="BI28" s="392">
        <f t="shared" si="4"/>
        <v>0</v>
      </c>
      <c r="BJ28" s="384"/>
      <c r="BK28" s="390"/>
      <c r="BL28" s="390"/>
      <c r="BM28" s="390"/>
      <c r="BN28" s="391"/>
      <c r="BO28" s="392">
        <f t="shared" si="5"/>
        <v>0</v>
      </c>
      <c r="BP28" s="384"/>
      <c r="BQ28" s="389"/>
      <c r="BR28" s="390"/>
      <c r="BS28" s="390">
        <v>1</v>
      </c>
      <c r="BT28" s="390"/>
      <c r="BU28" s="390"/>
      <c r="BV28" s="391"/>
      <c r="BW28" s="391"/>
      <c r="BX28" s="391"/>
      <c r="BY28" s="392">
        <f t="shared" si="6"/>
        <v>1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7"/>
        <v>0</v>
      </c>
      <c r="CJ28" s="48"/>
      <c r="CK28" s="418"/>
      <c r="CL28" s="418"/>
      <c r="CM28" s="80"/>
      <c r="CN28" s="80"/>
      <c r="CO28" s="80"/>
      <c r="CP28" s="419">
        <f t="shared" si="8"/>
        <v>0</v>
      </c>
      <c r="CQ28" s="448"/>
      <c r="CR28" s="451"/>
      <c r="CS28" s="448"/>
      <c r="CT28" s="390"/>
      <c r="CU28" s="391"/>
      <c r="CV28" s="391">
        <v>1</v>
      </c>
      <c r="CW28" s="391"/>
      <c r="CX28" s="455">
        <f t="shared" si="9"/>
        <v>1</v>
      </c>
      <c r="CY28" s="448"/>
      <c r="CZ28" s="451"/>
      <c r="DA28" s="448"/>
      <c r="DB28" s="467"/>
      <c r="DC28" s="468"/>
      <c r="DD28" s="451"/>
    </row>
    <row r="29" spans="1:108" ht="12.75" customHeight="1">
      <c r="A29" s="114" t="s">
        <v>52</v>
      </c>
      <c r="B29" s="127" t="s">
        <v>52</v>
      </c>
      <c r="C29" s="408" t="s">
        <v>22</v>
      </c>
      <c r="D29" s="377">
        <f t="shared" si="1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0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1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2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3"/>
        <v>0</v>
      </c>
      <c r="BD29" s="384"/>
      <c r="BE29" s="392"/>
      <c r="BF29" s="384"/>
      <c r="BG29" s="389"/>
      <c r="BH29" s="390"/>
      <c r="BI29" s="392">
        <f t="shared" si="4"/>
        <v>0</v>
      </c>
      <c r="BJ29" s="384"/>
      <c r="BK29" s="390"/>
      <c r="BL29" s="390"/>
      <c r="BM29" s="390"/>
      <c r="BN29" s="391"/>
      <c r="BO29" s="392">
        <f t="shared" si="5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6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7"/>
        <v>0</v>
      </c>
      <c r="CJ29" s="48"/>
      <c r="CK29" s="418"/>
      <c r="CL29" s="418"/>
      <c r="CM29" s="80"/>
      <c r="CN29" s="80"/>
      <c r="CO29" s="80"/>
      <c r="CP29" s="419">
        <f t="shared" si="8"/>
        <v>0</v>
      </c>
      <c r="CQ29" s="448"/>
      <c r="CR29" s="451"/>
      <c r="CS29" s="448"/>
      <c r="CT29" s="390"/>
      <c r="CU29" s="391"/>
      <c r="CV29" s="391"/>
      <c r="CW29" s="391"/>
      <c r="CX29" s="455">
        <f t="shared" si="9"/>
        <v>0</v>
      </c>
      <c r="CY29" s="448"/>
      <c r="CZ29" s="451"/>
      <c r="DA29" s="448"/>
      <c r="DB29" s="467"/>
      <c r="DC29" s="468"/>
      <c r="DD29" s="451"/>
    </row>
    <row r="30" spans="1:108" ht="12.75" customHeight="1">
      <c r="A30" s="114" t="s">
        <v>52</v>
      </c>
      <c r="B30" s="127" t="s">
        <v>52</v>
      </c>
      <c r="C30" s="408" t="s">
        <v>105</v>
      </c>
      <c r="D30" s="377">
        <f t="shared" si="10"/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 t="shared" si="0"/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1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2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3"/>
        <v>0</v>
      </c>
      <c r="BD30" s="384"/>
      <c r="BE30" s="392"/>
      <c r="BF30" s="384"/>
      <c r="BG30" s="389"/>
      <c r="BH30" s="390"/>
      <c r="BI30" s="392">
        <f t="shared" si="4"/>
        <v>0</v>
      </c>
      <c r="BJ30" s="384"/>
      <c r="BK30" s="390"/>
      <c r="BL30" s="390"/>
      <c r="BM30" s="390"/>
      <c r="BN30" s="391"/>
      <c r="BO30" s="392">
        <f t="shared" si="5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6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7"/>
        <v>0</v>
      </c>
      <c r="CJ30" s="48"/>
      <c r="CK30" s="418"/>
      <c r="CL30" s="418"/>
      <c r="CM30" s="80"/>
      <c r="CN30" s="80"/>
      <c r="CO30" s="80"/>
      <c r="CP30" s="419">
        <f t="shared" si="8"/>
        <v>0</v>
      </c>
      <c r="CQ30" s="448"/>
      <c r="CR30" s="451"/>
      <c r="CS30" s="448"/>
      <c r="CT30" s="390"/>
      <c r="CU30" s="391"/>
      <c r="CV30" s="391"/>
      <c r="CW30" s="391"/>
      <c r="CX30" s="455">
        <f t="shared" si="9"/>
        <v>0</v>
      </c>
      <c r="CY30" s="448"/>
      <c r="CZ30" s="451"/>
      <c r="DA30" s="448"/>
      <c r="DB30" s="467"/>
      <c r="DC30" s="468"/>
      <c r="DD30" s="451"/>
    </row>
    <row r="31" spans="1:108" ht="12.75" customHeight="1">
      <c r="A31" s="114" t="s">
        <v>52</v>
      </c>
      <c r="B31" s="127" t="s">
        <v>52</v>
      </c>
      <c r="C31" s="293" t="s">
        <v>24</v>
      </c>
      <c r="D31" s="377">
        <f t="shared" si="1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0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1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2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3"/>
        <v>0</v>
      </c>
      <c r="BD31" s="384"/>
      <c r="BE31" s="392"/>
      <c r="BF31" s="384"/>
      <c r="BG31" s="389"/>
      <c r="BH31" s="390"/>
      <c r="BI31" s="392">
        <f t="shared" si="4"/>
        <v>0</v>
      </c>
      <c r="BJ31" s="384"/>
      <c r="BK31" s="390"/>
      <c r="BL31" s="390"/>
      <c r="BM31" s="390"/>
      <c r="BN31" s="391"/>
      <c r="BO31" s="392">
        <f t="shared" si="5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6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7"/>
        <v>0</v>
      </c>
      <c r="CJ31" s="48"/>
      <c r="CK31" s="418"/>
      <c r="CL31" s="418"/>
      <c r="CM31" s="80"/>
      <c r="CN31" s="80"/>
      <c r="CO31" s="80"/>
      <c r="CP31" s="419">
        <f t="shared" si="8"/>
        <v>0</v>
      </c>
      <c r="CQ31" s="448"/>
      <c r="CR31" s="451"/>
      <c r="CS31" s="448"/>
      <c r="CT31" s="390"/>
      <c r="CU31" s="391"/>
      <c r="CV31" s="391"/>
      <c r="CW31" s="391"/>
      <c r="CX31" s="455">
        <f t="shared" si="9"/>
        <v>0</v>
      </c>
      <c r="CY31" s="448"/>
      <c r="CZ31" s="451"/>
      <c r="DA31" s="448"/>
      <c r="DB31" s="467"/>
      <c r="DC31" s="468"/>
      <c r="DD31" s="451"/>
    </row>
    <row r="32" spans="1:108" ht="12.75" customHeight="1">
      <c r="A32" s="114" t="s">
        <v>52</v>
      </c>
      <c r="B32" s="127" t="s">
        <v>52</v>
      </c>
      <c r="C32" s="293" t="s">
        <v>152</v>
      </c>
      <c r="D32" s="377">
        <f t="shared" si="1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0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1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2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3"/>
        <v>0</v>
      </c>
      <c r="BD32" s="384"/>
      <c r="BE32" s="392"/>
      <c r="BF32" s="384"/>
      <c r="BG32" s="393"/>
      <c r="BH32" s="394"/>
      <c r="BI32" s="392">
        <f t="shared" si="4"/>
        <v>0</v>
      </c>
      <c r="BJ32" s="384"/>
      <c r="BK32" s="394"/>
      <c r="BL32" s="394"/>
      <c r="BM32" s="394"/>
      <c r="BN32" s="395"/>
      <c r="BO32" s="392">
        <f t="shared" si="5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6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7"/>
        <v>0</v>
      </c>
      <c r="CJ32" s="48"/>
      <c r="CK32" s="418"/>
      <c r="CL32" s="421"/>
      <c r="CM32" s="422"/>
      <c r="CN32" s="80"/>
      <c r="CO32" s="80"/>
      <c r="CP32" s="419">
        <f t="shared" si="8"/>
        <v>0</v>
      </c>
      <c r="CQ32" s="448"/>
      <c r="CR32" s="451"/>
      <c r="CS32" s="448"/>
      <c r="CT32" s="394"/>
      <c r="CU32" s="395"/>
      <c r="CV32" s="395"/>
      <c r="CW32" s="395"/>
      <c r="CX32" s="455">
        <f t="shared" si="9"/>
        <v>0</v>
      </c>
      <c r="CY32" s="448"/>
      <c r="CZ32" s="451"/>
      <c r="DA32" s="448"/>
      <c r="DB32" s="467"/>
      <c r="DC32" s="468"/>
      <c r="DD32" s="451"/>
    </row>
    <row r="33" spans="1:108" ht="12.75" customHeight="1">
      <c r="A33" s="114" t="s">
        <v>52</v>
      </c>
      <c r="B33" s="127" t="s">
        <v>52</v>
      </c>
      <c r="C33" s="293" t="s">
        <v>56</v>
      </c>
      <c r="D33" s="377">
        <f t="shared" si="1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0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1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2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3"/>
        <v>0</v>
      </c>
      <c r="BD33" s="384"/>
      <c r="BE33" s="397"/>
      <c r="BF33" s="384"/>
      <c r="BG33" s="393"/>
      <c r="BH33" s="394"/>
      <c r="BI33" s="392">
        <f t="shared" si="4"/>
        <v>0</v>
      </c>
      <c r="BJ33" s="384"/>
      <c r="BK33" s="394"/>
      <c r="BL33" s="394"/>
      <c r="BM33" s="394"/>
      <c r="BN33" s="396"/>
      <c r="BO33" s="397">
        <f t="shared" si="5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6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7"/>
        <v>0</v>
      </c>
      <c r="CJ33" s="48"/>
      <c r="CK33" s="418"/>
      <c r="CL33" s="421"/>
      <c r="CM33" s="422"/>
      <c r="CN33" s="80"/>
      <c r="CO33" s="80"/>
      <c r="CP33" s="419">
        <f t="shared" si="8"/>
        <v>0</v>
      </c>
      <c r="CQ33" s="448"/>
      <c r="CR33" s="451"/>
      <c r="CS33" s="448"/>
      <c r="CT33" s="394"/>
      <c r="CU33" s="395"/>
      <c r="CV33" s="395"/>
      <c r="CW33" s="395"/>
      <c r="CX33" s="455">
        <f t="shared" si="9"/>
        <v>0</v>
      </c>
      <c r="CY33" s="448"/>
      <c r="CZ33" s="451"/>
      <c r="DA33" s="448"/>
      <c r="DB33" s="467"/>
      <c r="DC33" s="468"/>
      <c r="DD33" s="451"/>
    </row>
    <row r="34" spans="1:108" ht="12.75" customHeight="1">
      <c r="A34" s="114" t="s">
        <v>52</v>
      </c>
      <c r="B34" s="127">
        <v>18</v>
      </c>
      <c r="C34" s="293" t="s">
        <v>154</v>
      </c>
      <c r="D34" s="377">
        <f t="shared" si="1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0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1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2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3"/>
        <v>0</v>
      </c>
      <c r="BD34" s="384"/>
      <c r="BE34" s="397"/>
      <c r="BF34" s="384"/>
      <c r="BG34" s="389"/>
      <c r="BH34" s="390"/>
      <c r="BI34" s="392">
        <f t="shared" si="4"/>
        <v>0</v>
      </c>
      <c r="BJ34" s="384"/>
      <c r="BK34" s="394"/>
      <c r="BL34" s="394"/>
      <c r="BM34" s="394"/>
      <c r="BN34" s="396"/>
      <c r="BO34" s="413">
        <f t="shared" si="5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6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7"/>
        <v>0</v>
      </c>
      <c r="CJ34" s="48"/>
      <c r="CK34" s="79"/>
      <c r="CL34" s="418"/>
      <c r="CM34" s="80"/>
      <c r="CN34" s="80"/>
      <c r="CO34" s="80"/>
      <c r="CP34" s="419">
        <f t="shared" si="8"/>
        <v>0</v>
      </c>
      <c r="CQ34" s="448"/>
      <c r="CR34" s="451"/>
      <c r="CS34" s="448"/>
      <c r="CT34" s="390"/>
      <c r="CU34" s="391"/>
      <c r="CV34" s="391"/>
      <c r="CW34" s="391"/>
      <c r="CX34" s="455">
        <f t="shared" si="9"/>
        <v>0</v>
      </c>
      <c r="CY34" s="448"/>
      <c r="CZ34" s="451"/>
      <c r="DA34" s="448"/>
      <c r="DB34" s="467"/>
      <c r="DC34" s="468"/>
      <c r="DD34" s="451"/>
    </row>
    <row r="35" spans="1:108" ht="12.75" customHeight="1">
      <c r="A35" s="114" t="s">
        <v>52</v>
      </c>
      <c r="B35" s="127">
        <v>23</v>
      </c>
      <c r="C35" s="293" t="s">
        <v>51</v>
      </c>
      <c r="D35" s="377">
        <f t="shared" si="1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0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1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2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3"/>
        <v>0</v>
      </c>
      <c r="BD35" s="384"/>
      <c r="BE35" s="397"/>
      <c r="BF35" s="384"/>
      <c r="BG35" s="389"/>
      <c r="BH35" s="390"/>
      <c r="BI35" s="392">
        <f t="shared" si="4"/>
        <v>0</v>
      </c>
      <c r="BJ35" s="384"/>
      <c r="BK35" s="390"/>
      <c r="BL35" s="390"/>
      <c r="BM35" s="390"/>
      <c r="BN35" s="398"/>
      <c r="BO35" s="397">
        <f t="shared" si="5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6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7"/>
        <v>0</v>
      </c>
      <c r="CJ35" s="48"/>
      <c r="CK35" s="79"/>
      <c r="CL35" s="418"/>
      <c r="CM35" s="80"/>
      <c r="CN35" s="80"/>
      <c r="CO35" s="80"/>
      <c r="CP35" s="419">
        <f t="shared" si="8"/>
        <v>0</v>
      </c>
      <c r="CQ35" s="448"/>
      <c r="CR35" s="451"/>
      <c r="CS35" s="448"/>
      <c r="CT35" s="390"/>
      <c r="CU35" s="391"/>
      <c r="CV35" s="391"/>
      <c r="CW35" s="391"/>
      <c r="CX35" s="455">
        <f t="shared" si="9"/>
        <v>0</v>
      </c>
      <c r="CY35" s="448"/>
      <c r="CZ35" s="451"/>
      <c r="DA35" s="448"/>
      <c r="DB35" s="467"/>
      <c r="DC35" s="468"/>
      <c r="DD35" s="451"/>
    </row>
    <row r="36" spans="1:108" ht="12.75" customHeight="1">
      <c r="A36" s="114" t="s">
        <v>52</v>
      </c>
      <c r="B36" s="127">
        <v>26</v>
      </c>
      <c r="C36" s="408" t="s">
        <v>28</v>
      </c>
      <c r="D36" s="377">
        <f t="shared" si="1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0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1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2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3"/>
        <v>0</v>
      </c>
      <c r="BD36" s="384"/>
      <c r="BE36" s="397"/>
      <c r="BF36" s="384"/>
      <c r="BG36" s="389"/>
      <c r="BH36" s="390"/>
      <c r="BI36" s="392">
        <f t="shared" si="4"/>
        <v>0</v>
      </c>
      <c r="BJ36" s="384"/>
      <c r="BK36" s="390"/>
      <c r="BL36" s="390"/>
      <c r="BM36" s="390"/>
      <c r="BN36" s="398"/>
      <c r="BO36" s="397">
        <f t="shared" si="5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6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7"/>
        <v>0</v>
      </c>
      <c r="CJ36" s="48"/>
      <c r="CK36" s="79"/>
      <c r="CL36" s="418"/>
      <c r="CM36" s="80"/>
      <c r="CN36" s="80"/>
      <c r="CO36" s="80"/>
      <c r="CP36" s="419">
        <f t="shared" si="8"/>
        <v>0</v>
      </c>
      <c r="CQ36" s="448"/>
      <c r="CR36" s="451"/>
      <c r="CS36" s="448"/>
      <c r="CT36" s="390"/>
      <c r="CU36" s="391"/>
      <c r="CV36" s="391"/>
      <c r="CW36" s="391"/>
      <c r="CX36" s="455">
        <f t="shared" si="9"/>
        <v>0</v>
      </c>
      <c r="CY36" s="448"/>
      <c r="CZ36" s="451"/>
      <c r="DA36" s="448"/>
      <c r="DB36" s="467"/>
      <c r="DC36" s="468"/>
      <c r="DD36" s="451"/>
    </row>
    <row r="37" spans="1:108" ht="15" thickBot="1">
      <c r="A37" s="115" t="s">
        <v>52</v>
      </c>
      <c r="B37" s="128" t="s">
        <v>52</v>
      </c>
      <c r="C37" s="294" t="s">
        <v>43</v>
      </c>
      <c r="D37" s="188">
        <f t="shared" si="1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0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1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2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3"/>
        <v>0</v>
      </c>
      <c r="BD37" s="384"/>
      <c r="BE37" s="403"/>
      <c r="BF37" s="384"/>
      <c r="BG37" s="399"/>
      <c r="BH37" s="400"/>
      <c r="BI37" s="410">
        <f t="shared" si="4"/>
        <v>0</v>
      </c>
      <c r="BJ37" s="384"/>
      <c r="BK37" s="400"/>
      <c r="BL37" s="400"/>
      <c r="BM37" s="400"/>
      <c r="BN37" s="402"/>
      <c r="BO37" s="403">
        <f t="shared" si="5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6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7"/>
        <v>0</v>
      </c>
      <c r="CJ37" s="48"/>
      <c r="CK37" s="83"/>
      <c r="CL37" s="423"/>
      <c r="CM37" s="85"/>
      <c r="CN37" s="84"/>
      <c r="CO37" s="85"/>
      <c r="CP37" s="424">
        <f t="shared" si="8"/>
        <v>0</v>
      </c>
      <c r="CQ37" s="448"/>
      <c r="CR37" s="452"/>
      <c r="CS37" s="448"/>
      <c r="CT37" s="400"/>
      <c r="CU37" s="401"/>
      <c r="CV37" s="401"/>
      <c r="CW37" s="401"/>
      <c r="CX37" s="455">
        <f t="shared" si="9"/>
        <v>0</v>
      </c>
      <c r="CY37" s="448"/>
      <c r="CZ37" s="452"/>
      <c r="DA37" s="448"/>
      <c r="DB37" s="469"/>
      <c r="DC37" s="470"/>
      <c r="DD37" s="452"/>
    </row>
    <row r="38" spans="1:94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238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</row>
    <row r="39" spans="2:93" ht="12.75">
      <c r="B39" s="117"/>
      <c r="C39" s="77"/>
      <c r="D39" s="133"/>
      <c r="F39" s="55">
        <f>SUM(F4:F37)</f>
        <v>25</v>
      </c>
      <c r="G39" s="55">
        <f aca="true" t="shared" si="12" ref="G39:M39">SUM(G4:G37)</f>
        <v>8</v>
      </c>
      <c r="H39" s="55">
        <f t="shared" si="12"/>
        <v>54</v>
      </c>
      <c r="I39" s="54">
        <f t="shared" si="12"/>
        <v>12</v>
      </c>
      <c r="J39" s="55">
        <f t="shared" si="12"/>
        <v>59</v>
      </c>
      <c r="K39" s="55">
        <f t="shared" si="12"/>
        <v>10</v>
      </c>
      <c r="L39" s="55">
        <f t="shared" si="12"/>
        <v>52</v>
      </c>
      <c r="M39" s="55">
        <f t="shared" si="12"/>
        <v>18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</row>
    <row r="40" spans="2:93" ht="12.75">
      <c r="B40" s="129"/>
      <c r="C40" s="189" t="s">
        <v>75</v>
      </c>
      <c r="D40" s="426" t="s">
        <v>841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</row>
    <row r="41" spans="1:93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190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</row>
    <row r="42" spans="1:93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48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</row>
    <row r="43" spans="4:93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</row>
    <row r="44" spans="1:94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</row>
    <row r="45" spans="1:93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3633.8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22">
    <mergeCell ref="DB1:DD2"/>
    <mergeCell ref="A1:A3"/>
    <mergeCell ref="B1:B3"/>
    <mergeCell ref="F1:M2"/>
    <mergeCell ref="N1:N3"/>
    <mergeCell ref="P1:W2"/>
    <mergeCell ref="Y1:AG2"/>
    <mergeCell ref="AI1:AQ2"/>
    <mergeCell ref="AS1:AS3"/>
    <mergeCell ref="AU1:BC2"/>
    <mergeCell ref="D2:D3"/>
    <mergeCell ref="A41:C42"/>
    <mergeCell ref="BQ1:BY2"/>
    <mergeCell ref="CA1:CI2"/>
    <mergeCell ref="CK1:CO2"/>
    <mergeCell ref="CP1:CP3"/>
    <mergeCell ref="CR1:CR2"/>
    <mergeCell ref="CT1:CX2"/>
    <mergeCell ref="BE1:BE3"/>
    <mergeCell ref="BG1:BI2"/>
    <mergeCell ref="BK1:BO2"/>
    <mergeCell ref="CZ1:C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N58"/>
  <sheetViews>
    <sheetView tabSelected="1" zoomScalePageLayoutView="0" workbookViewId="0" topLeftCell="A1">
      <pane xSplit="10185" topLeftCell="DE1" activePane="topLeft" state="split"/>
      <selection pane="topLeft" activeCell="A1" sqref="A1:A3"/>
      <selection pane="topRight" activeCell="DP18" sqref="DP18:DP19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95" width="2.7109375" style="10" customWidth="1"/>
    <col min="96" max="96" width="13.57421875" style="20" customWidth="1"/>
    <col min="97" max="97" width="1.7109375" style="10" customWidth="1"/>
    <col min="98" max="98" width="6.28125" style="20" customWidth="1"/>
    <col min="99" max="99" width="6.00390625" style="20" customWidth="1"/>
    <col min="100" max="100" width="6.28125" style="20" customWidth="1"/>
    <col min="101" max="101" width="6.00390625" style="20" customWidth="1"/>
    <col min="102" max="102" width="6.421875" style="20" bestFit="1" customWidth="1"/>
    <col min="103" max="103" width="2.7109375" style="10" customWidth="1"/>
    <col min="104" max="104" width="11.421875" style="20" customWidth="1"/>
    <col min="105" max="105" width="2.7109375" style="10" customWidth="1"/>
    <col min="106" max="107" width="5.7109375" style="20" customWidth="1"/>
    <col min="108" max="108" width="6.421875" style="20" customWidth="1"/>
    <col min="109" max="109" width="2.7109375" style="19" customWidth="1"/>
    <col min="110" max="110" width="7.140625" style="19" customWidth="1"/>
    <col min="111" max="111" width="6.7109375" style="19" customWidth="1"/>
    <col min="112" max="112" width="5.7109375" style="19" customWidth="1"/>
    <col min="113" max="113" width="2.7109375" style="19" customWidth="1"/>
    <col min="114" max="114" width="7.140625" style="19" customWidth="1"/>
    <col min="115" max="115" width="6.7109375" style="19" customWidth="1"/>
    <col min="116" max="116" width="5.7109375" style="19" customWidth="1"/>
    <col min="117" max="117" width="2.7109375" style="19" customWidth="1"/>
    <col min="118" max="118" width="9.7109375" style="19" customWidth="1"/>
    <col min="119" max="16384" width="11.421875" style="20" customWidth="1"/>
  </cols>
  <sheetData>
    <row r="1" spans="1:118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  <c r="CQ1" s="448"/>
      <c r="CR1" s="574" t="s">
        <v>837</v>
      </c>
      <c r="CS1" s="448"/>
      <c r="CT1" s="576" t="s">
        <v>620</v>
      </c>
      <c r="CU1" s="569"/>
      <c r="CV1" s="569"/>
      <c r="CW1" s="569"/>
      <c r="CX1" s="570"/>
      <c r="CY1" s="448"/>
      <c r="CZ1" s="574" t="s">
        <v>845</v>
      </c>
      <c r="DA1" s="448"/>
      <c r="DB1" s="579" t="s">
        <v>846</v>
      </c>
      <c r="DC1" s="580"/>
      <c r="DD1" s="581"/>
      <c r="DE1" s="50"/>
      <c r="DF1" s="585" t="s">
        <v>852</v>
      </c>
      <c r="DG1" s="495"/>
      <c r="DH1" s="559" t="s">
        <v>0</v>
      </c>
      <c r="DI1" s="50"/>
      <c r="DJ1" s="585" t="s">
        <v>866</v>
      </c>
      <c r="DK1" s="495"/>
      <c r="DL1" s="559" t="s">
        <v>0</v>
      </c>
      <c r="DM1" s="50"/>
      <c r="DN1" s="664" t="s">
        <v>867</v>
      </c>
    </row>
    <row r="2" spans="1:118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  <c r="CQ2" s="448"/>
      <c r="CR2" s="575"/>
      <c r="CS2" s="448"/>
      <c r="CT2" s="577"/>
      <c r="CU2" s="571"/>
      <c r="CV2" s="571"/>
      <c r="CW2" s="571"/>
      <c r="CX2" s="563"/>
      <c r="CY2" s="448"/>
      <c r="CZ2" s="578"/>
      <c r="DA2" s="448"/>
      <c r="DB2" s="582"/>
      <c r="DC2" s="583"/>
      <c r="DD2" s="584"/>
      <c r="DE2" s="51"/>
      <c r="DF2" s="586"/>
      <c r="DG2" s="497"/>
      <c r="DH2" s="560"/>
      <c r="DI2" s="51"/>
      <c r="DJ2" s="586"/>
      <c r="DK2" s="497"/>
      <c r="DL2" s="560"/>
      <c r="DM2" s="51"/>
      <c r="DN2" s="665"/>
    </row>
    <row r="3" spans="1:118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  <c r="CQ3" s="448"/>
      <c r="CR3" s="449" t="s">
        <v>0</v>
      </c>
      <c r="CS3" s="448"/>
      <c r="CT3" s="31" t="s">
        <v>71</v>
      </c>
      <c r="CU3" s="31" t="s">
        <v>72</v>
      </c>
      <c r="CV3" s="31" t="s">
        <v>73</v>
      </c>
      <c r="CW3" s="32" t="s">
        <v>74</v>
      </c>
      <c r="CX3" s="383" t="s">
        <v>0</v>
      </c>
      <c r="CY3" s="448"/>
      <c r="CZ3" s="449" t="s">
        <v>0</v>
      </c>
      <c r="DA3" s="448"/>
      <c r="DB3" s="463" t="s">
        <v>133</v>
      </c>
      <c r="DC3" s="464" t="s">
        <v>847</v>
      </c>
      <c r="DD3" s="449" t="s">
        <v>0</v>
      </c>
      <c r="DE3" s="49"/>
      <c r="DF3" s="473" t="s">
        <v>853</v>
      </c>
      <c r="DG3" s="473" t="s">
        <v>854</v>
      </c>
      <c r="DH3" s="561"/>
      <c r="DI3" s="49"/>
      <c r="DJ3" s="473" t="s">
        <v>864</v>
      </c>
      <c r="DK3" s="473" t="s">
        <v>865</v>
      </c>
      <c r="DL3" s="561"/>
      <c r="DM3" s="49"/>
      <c r="DN3" s="666"/>
    </row>
    <row r="4" spans="1:118" ht="12.75" customHeight="1">
      <c r="A4" s="453">
        <v>1</v>
      </c>
      <c r="B4" s="454">
        <v>1</v>
      </c>
      <c r="C4" s="71" t="s">
        <v>26</v>
      </c>
      <c r="D4" s="438">
        <f>SUM(AG4+AQ4+AS4+BC4+BE4+BI4+BO4+BY4+CI4+CP4+CR4+CX4+CZ4+DD4+DH4+DL4+DN4)</f>
        <v>932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4</v>
      </c>
      <c r="M4" s="441">
        <v>3</v>
      </c>
      <c r="N4" s="87">
        <f>SUM(F4:M4)</f>
        <v>29</v>
      </c>
      <c r="O4" s="48"/>
      <c r="P4" s="78">
        <v>57</v>
      </c>
      <c r="Q4" s="41">
        <v>64</v>
      </c>
      <c r="R4" s="41">
        <v>199</v>
      </c>
      <c r="S4" s="41">
        <v>227</v>
      </c>
      <c r="T4" s="41">
        <v>133</v>
      </c>
      <c r="U4" s="41">
        <v>18</v>
      </c>
      <c r="V4" s="41">
        <v>7</v>
      </c>
      <c r="W4" s="43">
        <v>11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>SUM(BG4:BH4)</f>
        <v>110</v>
      </c>
      <c r="BJ4" s="384"/>
      <c r="BK4" s="386"/>
      <c r="BL4" s="386">
        <v>90</v>
      </c>
      <c r="BM4" s="386"/>
      <c r="BN4" s="387"/>
      <c r="BO4" s="388">
        <f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>SUM(CK4:CO4)</f>
        <v>74</v>
      </c>
      <c r="CQ4" s="448"/>
      <c r="CR4" s="450">
        <v>6</v>
      </c>
      <c r="CS4" s="448"/>
      <c r="CT4" s="386">
        <v>33</v>
      </c>
      <c r="CU4" s="387"/>
      <c r="CV4" s="387">
        <v>2</v>
      </c>
      <c r="CW4" s="387"/>
      <c r="CX4" s="455">
        <f>SUM(CT4:CW4)</f>
        <v>35</v>
      </c>
      <c r="CY4" s="448"/>
      <c r="CZ4" s="450">
        <v>20</v>
      </c>
      <c r="DA4" s="448"/>
      <c r="DB4" s="465">
        <v>40</v>
      </c>
      <c r="DC4" s="466">
        <v>10</v>
      </c>
      <c r="DD4" s="450">
        <f>SUM(DB4:DC4)</f>
        <v>50</v>
      </c>
      <c r="DE4" s="48"/>
      <c r="DF4" s="415">
        <v>3</v>
      </c>
      <c r="DG4" s="415">
        <v>3</v>
      </c>
      <c r="DH4" s="417">
        <f>SUM(DF4:DG4)</f>
        <v>6</v>
      </c>
      <c r="DI4" s="48"/>
      <c r="DJ4" s="415"/>
      <c r="DK4" s="415"/>
      <c r="DL4" s="417">
        <f>SUM(DJ4:DK4)</f>
        <v>0</v>
      </c>
      <c r="DM4" s="48"/>
      <c r="DN4" s="667">
        <v>100</v>
      </c>
    </row>
    <row r="5" spans="1:118" ht="12.75" customHeight="1">
      <c r="A5" s="118">
        <v>2</v>
      </c>
      <c r="B5" s="126">
        <v>2</v>
      </c>
      <c r="C5" s="72" t="s">
        <v>58</v>
      </c>
      <c r="D5" s="377">
        <f>SUM(AG5+AQ5+AS5+BC5+BE5+BI5+BO5+BY5+CI5+CP5+CR5+CX5+CZ5+DD5+DH5+DL5+DN5)</f>
        <v>517</v>
      </c>
      <c r="E5" s="48"/>
      <c r="F5" s="442">
        <v>2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2</v>
      </c>
      <c r="N5" s="88">
        <f>SUM(F5:M5)</f>
        <v>12</v>
      </c>
      <c r="O5" s="48"/>
      <c r="P5" s="79">
        <v>66</v>
      </c>
      <c r="Q5" s="80"/>
      <c r="R5" s="80">
        <v>199</v>
      </c>
      <c r="S5" s="80"/>
      <c r="T5" s="80">
        <v>40</v>
      </c>
      <c r="U5" s="80">
        <v>60</v>
      </c>
      <c r="V5" s="80">
        <v>7</v>
      </c>
      <c r="W5" s="81">
        <v>35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>SUM(Y5:AF5)</f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>SUM(AI5:AP5)</f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>SUM(AU5:BB5)</f>
        <v>3</v>
      </c>
      <c r="BD5" s="384"/>
      <c r="BE5" s="392">
        <v>20</v>
      </c>
      <c r="BF5" s="384"/>
      <c r="BG5" s="389">
        <v>100</v>
      </c>
      <c r="BH5" s="390"/>
      <c r="BI5" s="392">
        <f>SUM(BG5:BH5)</f>
        <v>100</v>
      </c>
      <c r="BJ5" s="384"/>
      <c r="BK5" s="390">
        <v>50</v>
      </c>
      <c r="BL5" s="390"/>
      <c r="BM5" s="390"/>
      <c r="BN5" s="391"/>
      <c r="BO5" s="392">
        <f>SUM(BK5:BN5)</f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>SUM(BQ5:BX5)</f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>SUM(CA5:CH5)</f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>SUM(CK5:CO5)</f>
        <v>22</v>
      </c>
      <c r="CQ5" s="448"/>
      <c r="CR5" s="451">
        <v>12</v>
      </c>
      <c r="CS5" s="448"/>
      <c r="CT5" s="390">
        <v>1</v>
      </c>
      <c r="CU5" s="391">
        <v>20</v>
      </c>
      <c r="CV5" s="391">
        <v>3</v>
      </c>
      <c r="CW5" s="391">
        <v>8</v>
      </c>
      <c r="CX5" s="455">
        <f>SUM(CT5:CW5)</f>
        <v>32</v>
      </c>
      <c r="CY5" s="448"/>
      <c r="CZ5" s="451">
        <v>20</v>
      </c>
      <c r="DA5" s="448"/>
      <c r="DB5" s="467">
        <v>40</v>
      </c>
      <c r="DC5" s="468"/>
      <c r="DD5" s="451">
        <f>SUM(DB5:DC5)</f>
        <v>40</v>
      </c>
      <c r="DE5" s="48"/>
      <c r="DF5" s="418">
        <v>2</v>
      </c>
      <c r="DG5" s="418">
        <v>9</v>
      </c>
      <c r="DH5" s="419">
        <f>SUM(DF5:DG5)</f>
        <v>11</v>
      </c>
      <c r="DI5" s="48"/>
      <c r="DJ5" s="418"/>
      <c r="DK5" s="418">
        <v>10</v>
      </c>
      <c r="DL5" s="419">
        <f>SUM(DJ5:DK5)</f>
        <v>10</v>
      </c>
      <c r="DM5" s="48"/>
      <c r="DN5" s="668">
        <v>100</v>
      </c>
    </row>
    <row r="6" spans="1:118" ht="12.75" customHeight="1">
      <c r="A6" s="118">
        <v>3</v>
      </c>
      <c r="B6" s="126">
        <v>17</v>
      </c>
      <c r="C6" s="72" t="s">
        <v>17</v>
      </c>
      <c r="D6" s="377">
        <f>SUM(AG6+AQ6+AS6+BC6+BE6+BI6+BO6+BY6+CI6+CP6+CR6+CX6+CZ6+DD6+DH6+DL6+DN6)</f>
        <v>286</v>
      </c>
      <c r="E6" s="48"/>
      <c r="F6" s="79"/>
      <c r="G6" s="80"/>
      <c r="H6" s="443">
        <v>3</v>
      </c>
      <c r="I6" s="443">
        <v>1</v>
      </c>
      <c r="J6" s="80"/>
      <c r="K6" s="443">
        <v>1</v>
      </c>
      <c r="L6" s="443">
        <v>5</v>
      </c>
      <c r="M6" s="81"/>
      <c r="N6" s="88">
        <f>SUM(F6:M6)</f>
        <v>10</v>
      </c>
      <c r="O6" s="48"/>
      <c r="P6" s="79"/>
      <c r="Q6" s="80"/>
      <c r="R6" s="80">
        <v>46</v>
      </c>
      <c r="S6" s="80">
        <v>41</v>
      </c>
      <c r="T6" s="80"/>
      <c r="U6" s="80">
        <v>108</v>
      </c>
      <c r="V6" s="80">
        <v>74</v>
      </c>
      <c r="W6" s="81"/>
      <c r="X6" s="384"/>
      <c r="Y6" s="389"/>
      <c r="Z6" s="390"/>
      <c r="AA6" s="390">
        <v>1</v>
      </c>
      <c r="AB6" s="390">
        <v>1</v>
      </c>
      <c r="AC6" s="390"/>
      <c r="AD6" s="391">
        <v>10</v>
      </c>
      <c r="AE6" s="391">
        <v>30</v>
      </c>
      <c r="AF6" s="391"/>
      <c r="AG6" s="392">
        <f>SUM(Y6:AF6)</f>
        <v>42</v>
      </c>
      <c r="AH6" s="384"/>
      <c r="AI6" s="389"/>
      <c r="AJ6" s="390"/>
      <c r="AK6" s="390">
        <v>8</v>
      </c>
      <c r="AL6" s="390">
        <v>8</v>
      </c>
      <c r="AM6" s="390"/>
      <c r="AN6" s="391">
        <v>15</v>
      </c>
      <c r="AO6" s="391">
        <v>1</v>
      </c>
      <c r="AP6" s="391"/>
      <c r="AQ6" s="392">
        <f>SUM(AI6:AP6)</f>
        <v>32</v>
      </c>
      <c r="AR6" s="384"/>
      <c r="AS6" s="392">
        <v>40</v>
      </c>
      <c r="AT6" s="384"/>
      <c r="AU6" s="389"/>
      <c r="AV6" s="390"/>
      <c r="AW6" s="390">
        <v>1</v>
      </c>
      <c r="AX6" s="390">
        <v>1</v>
      </c>
      <c r="AY6" s="390"/>
      <c r="AZ6" s="391">
        <v>10</v>
      </c>
      <c r="BA6" s="391">
        <v>1</v>
      </c>
      <c r="BB6" s="391"/>
      <c r="BC6" s="392">
        <f>SUM(AU6:BB6)</f>
        <v>13</v>
      </c>
      <c r="BD6" s="384"/>
      <c r="BE6" s="392">
        <v>40</v>
      </c>
      <c r="BF6" s="384"/>
      <c r="BG6" s="389"/>
      <c r="BH6" s="390"/>
      <c r="BI6" s="392">
        <f>SUM(BG6:BH6)</f>
        <v>0</v>
      </c>
      <c r="BJ6" s="384"/>
      <c r="BK6" s="390"/>
      <c r="BL6" s="390"/>
      <c r="BM6" s="390"/>
      <c r="BN6" s="391"/>
      <c r="BO6" s="392">
        <f>SUM(BK6:BN6)</f>
        <v>0</v>
      </c>
      <c r="BP6" s="384"/>
      <c r="BQ6" s="389"/>
      <c r="BR6" s="390"/>
      <c r="BS6" s="390"/>
      <c r="BT6" s="390"/>
      <c r="BU6" s="390"/>
      <c r="BV6" s="391"/>
      <c r="BW6" s="391"/>
      <c r="BX6" s="391"/>
      <c r="BY6" s="392">
        <f>SUM(BQ6:BX6)</f>
        <v>0</v>
      </c>
      <c r="BZ6" s="384"/>
      <c r="CA6" s="389"/>
      <c r="CB6" s="390"/>
      <c r="CC6" s="390">
        <v>1</v>
      </c>
      <c r="CD6" s="390">
        <v>20</v>
      </c>
      <c r="CE6" s="390"/>
      <c r="CF6" s="391">
        <v>1</v>
      </c>
      <c r="CG6" s="391"/>
      <c r="CH6" s="391"/>
      <c r="CI6" s="392">
        <f>SUM(CA6:CH6)</f>
        <v>22</v>
      </c>
      <c r="CJ6" s="48"/>
      <c r="CK6" s="430">
        <v>20</v>
      </c>
      <c r="CL6" s="418">
        <v>2</v>
      </c>
      <c r="CM6" s="80">
        <v>2</v>
      </c>
      <c r="CN6" s="80">
        <v>2</v>
      </c>
      <c r="CO6" s="80">
        <v>7</v>
      </c>
      <c r="CP6" s="419">
        <f>SUM(CK6:CO6)</f>
        <v>33</v>
      </c>
      <c r="CQ6" s="448"/>
      <c r="CR6" s="451">
        <v>10</v>
      </c>
      <c r="CS6" s="448"/>
      <c r="CT6" s="390"/>
      <c r="CU6" s="391">
        <v>30</v>
      </c>
      <c r="CV6" s="391">
        <v>12</v>
      </c>
      <c r="CW6" s="391"/>
      <c r="CX6" s="455">
        <f>SUM(CT6:CW6)</f>
        <v>42</v>
      </c>
      <c r="CY6" s="448"/>
      <c r="CZ6" s="451">
        <v>10</v>
      </c>
      <c r="DA6" s="448"/>
      <c r="DB6" s="467"/>
      <c r="DC6" s="468"/>
      <c r="DD6" s="451">
        <f>SUM(DB6:DC6)</f>
        <v>0</v>
      </c>
      <c r="DE6" s="48"/>
      <c r="DF6" s="418">
        <v>2</v>
      </c>
      <c r="DG6" s="418"/>
      <c r="DH6" s="419">
        <f>SUM(DF6:DG6)</f>
        <v>2</v>
      </c>
      <c r="DI6" s="48"/>
      <c r="DJ6" s="418"/>
      <c r="DK6" s="418"/>
      <c r="DL6" s="419">
        <f>SUM(DJ6:DK6)</f>
        <v>0</v>
      </c>
      <c r="DM6" s="48"/>
      <c r="DN6" s="661"/>
    </row>
    <row r="7" spans="1:118" ht="12.75" customHeight="1">
      <c r="A7" s="118">
        <v>4</v>
      </c>
      <c r="B7" s="126">
        <v>4</v>
      </c>
      <c r="C7" s="72" t="s">
        <v>16</v>
      </c>
      <c r="D7" s="377">
        <f>SUM(AG7+AQ7+AS7+BC7+BE7+BI7+BO7+BY7+CI7+CP7+CR7+CX7+CZ7+DD7+DH7+DL7+DN7)</f>
        <v>256</v>
      </c>
      <c r="E7" s="48"/>
      <c r="F7" s="442">
        <v>1</v>
      </c>
      <c r="G7" s="80"/>
      <c r="H7" s="443">
        <v>2</v>
      </c>
      <c r="I7" s="80"/>
      <c r="J7" s="443">
        <v>1</v>
      </c>
      <c r="K7" s="443">
        <v>2</v>
      </c>
      <c r="L7" s="443">
        <v>2</v>
      </c>
      <c r="M7" s="81"/>
      <c r="N7" s="88">
        <f>SUM(F7:M7)</f>
        <v>8</v>
      </c>
      <c r="O7" s="48"/>
      <c r="P7" s="79">
        <v>1</v>
      </c>
      <c r="Q7" s="80"/>
      <c r="R7" s="80">
        <v>136</v>
      </c>
      <c r="S7" s="80"/>
      <c r="T7" s="80">
        <v>1</v>
      </c>
      <c r="U7" s="80">
        <v>62</v>
      </c>
      <c r="V7" s="80">
        <v>23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>SUM(Y7:AF7)</f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>SUM(AI7:AP7)</f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>SUM(AU7:BB7)</f>
        <v>28</v>
      </c>
      <c r="BD7" s="384"/>
      <c r="BE7" s="392">
        <v>60</v>
      </c>
      <c r="BF7" s="384"/>
      <c r="BG7" s="389"/>
      <c r="BH7" s="390"/>
      <c r="BI7" s="392">
        <f>SUM(BG7:BH7)</f>
        <v>0</v>
      </c>
      <c r="BJ7" s="384"/>
      <c r="BK7" s="390">
        <v>30</v>
      </c>
      <c r="BL7" s="390"/>
      <c r="BM7" s="390"/>
      <c r="BN7" s="391">
        <v>10</v>
      </c>
      <c r="BO7" s="392">
        <f>SUM(BK7:BN7)</f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>SUM(BQ7:BX7)</f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>SUM(CA7:CH7)</f>
        <v>3</v>
      </c>
      <c r="CJ7" s="48"/>
      <c r="CK7" s="418">
        <v>10</v>
      </c>
      <c r="CL7" s="418">
        <v>1</v>
      </c>
      <c r="CM7" s="80">
        <v>3</v>
      </c>
      <c r="CN7" s="80"/>
      <c r="CO7" s="80">
        <v>9</v>
      </c>
      <c r="CP7" s="419">
        <f>SUM(CK7:CO7)</f>
        <v>23</v>
      </c>
      <c r="CQ7" s="448"/>
      <c r="CR7" s="451"/>
      <c r="CS7" s="448"/>
      <c r="CT7" s="390"/>
      <c r="CU7" s="391">
        <v>9</v>
      </c>
      <c r="CV7" s="391">
        <v>10</v>
      </c>
      <c r="CW7" s="391"/>
      <c r="CX7" s="455">
        <f>SUM(CT7:CW7)</f>
        <v>19</v>
      </c>
      <c r="CY7" s="448"/>
      <c r="CZ7" s="451">
        <v>10</v>
      </c>
      <c r="DA7" s="448"/>
      <c r="DB7" s="467"/>
      <c r="DC7" s="468"/>
      <c r="DD7" s="451">
        <f>SUM(DB7:DC7)</f>
        <v>0</v>
      </c>
      <c r="DE7" s="48"/>
      <c r="DF7" s="418">
        <v>2</v>
      </c>
      <c r="DG7" s="418"/>
      <c r="DH7" s="419">
        <f>SUM(DF7:DG7)</f>
        <v>2</v>
      </c>
      <c r="DI7" s="48"/>
      <c r="DJ7" s="418"/>
      <c r="DK7" s="418"/>
      <c r="DL7" s="419">
        <f>SUM(DJ7:DK7)</f>
        <v>0</v>
      </c>
      <c r="DM7" s="48"/>
      <c r="DN7" s="661"/>
    </row>
    <row r="8" spans="1:118" ht="12.75" customHeight="1">
      <c r="A8" s="118">
        <v>5</v>
      </c>
      <c r="B8" s="126">
        <v>6</v>
      </c>
      <c r="C8" s="72" t="s">
        <v>15</v>
      </c>
      <c r="D8" s="377">
        <f>SUM(AG8+AQ8+AS8+BC8+BE8+BI8+BO8+BY8+CI8+CP8+CR8+CX8+CZ8+DD8+DH8+DL8+DN8)</f>
        <v>235</v>
      </c>
      <c r="E8" s="48"/>
      <c r="F8" s="442">
        <v>3</v>
      </c>
      <c r="G8" s="80"/>
      <c r="H8" s="443">
        <v>5</v>
      </c>
      <c r="I8" s="80"/>
      <c r="J8" s="443">
        <v>2</v>
      </c>
      <c r="K8" s="80"/>
      <c r="L8" s="80"/>
      <c r="M8" s="444">
        <v>1</v>
      </c>
      <c r="N8" s="88">
        <f>SUM(F8:M8)</f>
        <v>11</v>
      </c>
      <c r="O8" s="48"/>
      <c r="P8" s="79">
        <v>51</v>
      </c>
      <c r="Q8" s="80"/>
      <c r="R8" s="80">
        <v>89</v>
      </c>
      <c r="S8" s="80"/>
      <c r="T8" s="80">
        <v>4</v>
      </c>
      <c r="U8" s="80"/>
      <c r="V8" s="80"/>
      <c r="W8" s="81">
        <v>1</v>
      </c>
      <c r="X8" s="384"/>
      <c r="Y8" s="389"/>
      <c r="Z8" s="390"/>
      <c r="AA8" s="390">
        <v>2</v>
      </c>
      <c r="AB8" s="390"/>
      <c r="AC8" s="390"/>
      <c r="AD8" s="391"/>
      <c r="AE8" s="391"/>
      <c r="AF8" s="391"/>
      <c r="AG8" s="392">
        <f>SUM(Y8:AF8)</f>
        <v>2</v>
      </c>
      <c r="AH8" s="384"/>
      <c r="AI8" s="389">
        <v>17</v>
      </c>
      <c r="AJ8" s="390"/>
      <c r="AK8" s="390">
        <v>17</v>
      </c>
      <c r="AL8" s="390"/>
      <c r="AM8" s="390">
        <v>2</v>
      </c>
      <c r="AN8" s="391"/>
      <c r="AO8" s="391"/>
      <c r="AP8" s="391"/>
      <c r="AQ8" s="392">
        <f>SUM(AI8:AP8)</f>
        <v>36</v>
      </c>
      <c r="AR8" s="384"/>
      <c r="AS8" s="392">
        <v>30</v>
      </c>
      <c r="AT8" s="384"/>
      <c r="AU8" s="389"/>
      <c r="AV8" s="390"/>
      <c r="AW8" s="390">
        <v>21</v>
      </c>
      <c r="AX8" s="390"/>
      <c r="AY8" s="390"/>
      <c r="AZ8" s="391"/>
      <c r="BA8" s="391"/>
      <c r="BB8" s="391"/>
      <c r="BC8" s="392">
        <f>SUM(AU8:BB8)</f>
        <v>21</v>
      </c>
      <c r="BD8" s="384"/>
      <c r="BE8" s="392">
        <v>20</v>
      </c>
      <c r="BF8" s="384"/>
      <c r="BG8" s="389">
        <v>75</v>
      </c>
      <c r="BH8" s="390"/>
      <c r="BI8" s="392">
        <f>SUM(BG8:BH8)</f>
        <v>75</v>
      </c>
      <c r="BJ8" s="384"/>
      <c r="BK8" s="390"/>
      <c r="BL8" s="390"/>
      <c r="BM8" s="390"/>
      <c r="BN8" s="391"/>
      <c r="BO8" s="392">
        <f>SUM(BK8:BN8)</f>
        <v>0</v>
      </c>
      <c r="BP8" s="384"/>
      <c r="BQ8" s="389">
        <v>16</v>
      </c>
      <c r="BR8" s="390"/>
      <c r="BS8" s="390"/>
      <c r="BT8" s="390"/>
      <c r="BU8" s="390"/>
      <c r="BV8" s="391"/>
      <c r="BW8" s="391"/>
      <c r="BX8" s="391"/>
      <c r="BY8" s="392">
        <f>SUM(BQ8:BX8)</f>
        <v>16</v>
      </c>
      <c r="BZ8" s="384"/>
      <c r="CA8" s="389">
        <v>7</v>
      </c>
      <c r="CB8" s="390"/>
      <c r="CC8" s="390">
        <v>2</v>
      </c>
      <c r="CD8" s="390"/>
      <c r="CE8" s="390"/>
      <c r="CF8" s="391"/>
      <c r="CG8" s="391"/>
      <c r="CH8" s="391"/>
      <c r="CI8" s="392">
        <f>SUM(CA8:CH8)</f>
        <v>9</v>
      </c>
      <c r="CJ8" s="48"/>
      <c r="CK8" s="418">
        <v>10</v>
      </c>
      <c r="CL8" s="418">
        <v>11</v>
      </c>
      <c r="CM8" s="80">
        <v>2</v>
      </c>
      <c r="CN8" s="80">
        <v>2</v>
      </c>
      <c r="CO8" s="80">
        <v>1</v>
      </c>
      <c r="CP8" s="419">
        <f>SUM(CK8:CO8)</f>
        <v>26</v>
      </c>
      <c r="CQ8" s="448"/>
      <c r="CR8" s="451"/>
      <c r="CS8" s="448"/>
      <c r="CT8" s="390"/>
      <c r="CU8" s="391"/>
      <c r="CV8" s="391"/>
      <c r="CW8" s="391"/>
      <c r="CX8" s="455">
        <f>SUM(CT8:CW8)</f>
        <v>0</v>
      </c>
      <c r="CY8" s="448"/>
      <c r="CZ8" s="451"/>
      <c r="DA8" s="448"/>
      <c r="DB8" s="467"/>
      <c r="DC8" s="468"/>
      <c r="DD8" s="451">
        <f>SUM(DB8:DC8)</f>
        <v>0</v>
      </c>
      <c r="DE8" s="48"/>
      <c r="DF8" s="418"/>
      <c r="DG8" s="418"/>
      <c r="DH8" s="419">
        <f>SUM(DF8:DG8)</f>
        <v>0</v>
      </c>
      <c r="DI8" s="48"/>
      <c r="DJ8" s="418"/>
      <c r="DK8" s="418"/>
      <c r="DL8" s="419">
        <f>SUM(DJ8:DK8)</f>
        <v>0</v>
      </c>
      <c r="DM8" s="48"/>
      <c r="DN8" s="661"/>
    </row>
    <row r="9" spans="1:118" ht="12.75" customHeight="1">
      <c r="A9" s="118">
        <v>6</v>
      </c>
      <c r="B9" s="126">
        <v>8</v>
      </c>
      <c r="C9" s="73" t="s">
        <v>25</v>
      </c>
      <c r="D9" s="437">
        <f>SUM(AG9+AQ9+AS9+BC9+BE9+BI9+BO9+BY9+CI9+CP9+CR9+CX9+CZ9+DD9+DH9+DL9+DN9)</f>
        <v>214</v>
      </c>
      <c r="E9" s="48"/>
      <c r="F9" s="442">
        <v>1</v>
      </c>
      <c r="G9" s="443">
        <v>1</v>
      </c>
      <c r="H9" s="443">
        <v>1</v>
      </c>
      <c r="I9" s="80"/>
      <c r="J9" s="443">
        <v>8</v>
      </c>
      <c r="K9" s="80"/>
      <c r="L9" s="443">
        <v>6</v>
      </c>
      <c r="M9" s="444">
        <v>2</v>
      </c>
      <c r="N9" s="88">
        <f>SUM(F9:M9)</f>
        <v>19</v>
      </c>
      <c r="O9" s="48"/>
      <c r="P9" s="79">
        <v>1</v>
      </c>
      <c r="Q9" s="80">
        <v>44</v>
      </c>
      <c r="R9" s="80">
        <v>4</v>
      </c>
      <c r="S9" s="80"/>
      <c r="T9" s="80">
        <v>61</v>
      </c>
      <c r="U9" s="80"/>
      <c r="V9" s="80">
        <v>71</v>
      </c>
      <c r="W9" s="81">
        <v>3</v>
      </c>
      <c r="X9" s="384"/>
      <c r="Y9" s="389"/>
      <c r="Z9" s="390">
        <v>10</v>
      </c>
      <c r="AA9" s="390">
        <v>1</v>
      </c>
      <c r="AB9" s="390"/>
      <c r="AC9" s="390">
        <v>1</v>
      </c>
      <c r="AD9" s="391"/>
      <c r="AE9" s="391">
        <v>16</v>
      </c>
      <c r="AF9" s="391"/>
      <c r="AG9" s="392">
        <f>SUM(Y9:AF9)</f>
        <v>28</v>
      </c>
      <c r="AH9" s="384"/>
      <c r="AI9" s="389"/>
      <c r="AJ9" s="390">
        <v>15</v>
      </c>
      <c r="AK9" s="390">
        <v>1</v>
      </c>
      <c r="AL9" s="390"/>
      <c r="AM9" s="390">
        <v>13</v>
      </c>
      <c r="AN9" s="391"/>
      <c r="AO9" s="391">
        <v>2</v>
      </c>
      <c r="AP9" s="391"/>
      <c r="AQ9" s="392">
        <f>SUM(AI9:AP9)</f>
        <v>31</v>
      </c>
      <c r="AR9" s="384"/>
      <c r="AS9" s="392">
        <v>10</v>
      </c>
      <c r="AT9" s="384"/>
      <c r="AU9" s="389"/>
      <c r="AV9" s="390"/>
      <c r="AW9" s="390"/>
      <c r="AX9" s="390"/>
      <c r="AY9" s="390">
        <v>1</v>
      </c>
      <c r="AZ9" s="391"/>
      <c r="BA9" s="391"/>
      <c r="BB9" s="391"/>
      <c r="BC9" s="392">
        <f>SUM(AU9:BB9)</f>
        <v>1</v>
      </c>
      <c r="BD9" s="384"/>
      <c r="BE9" s="392">
        <v>20</v>
      </c>
      <c r="BF9" s="384"/>
      <c r="BG9" s="389"/>
      <c r="BH9" s="390"/>
      <c r="BI9" s="392">
        <f>SUM(BG9:BH9)</f>
        <v>0</v>
      </c>
      <c r="BJ9" s="384"/>
      <c r="BK9" s="390"/>
      <c r="BL9" s="390"/>
      <c r="BM9" s="390"/>
      <c r="BN9" s="391"/>
      <c r="BO9" s="392">
        <f>SUM(BK9:BN9)</f>
        <v>0</v>
      </c>
      <c r="BP9" s="384"/>
      <c r="BQ9" s="389"/>
      <c r="BR9" s="390"/>
      <c r="BS9" s="390"/>
      <c r="BT9" s="390"/>
      <c r="BU9" s="390"/>
      <c r="BV9" s="391"/>
      <c r="BW9" s="391"/>
      <c r="BX9" s="391"/>
      <c r="BY9" s="392">
        <f>SUM(BQ9:BX9)</f>
        <v>0</v>
      </c>
      <c r="BZ9" s="384"/>
      <c r="CA9" s="389"/>
      <c r="CB9" s="390">
        <v>15</v>
      </c>
      <c r="CC9" s="390">
        <v>1</v>
      </c>
      <c r="CD9" s="390"/>
      <c r="CE9" s="390">
        <v>1</v>
      </c>
      <c r="CF9" s="391"/>
      <c r="CG9" s="391">
        <v>2</v>
      </c>
      <c r="CH9" s="391"/>
      <c r="CI9" s="392">
        <f>SUM(CA9:CH9)</f>
        <v>19</v>
      </c>
      <c r="CJ9" s="48"/>
      <c r="CK9" s="430">
        <v>30</v>
      </c>
      <c r="CL9" s="418">
        <v>5</v>
      </c>
      <c r="CM9" s="80">
        <v>2</v>
      </c>
      <c r="CN9" s="80">
        <v>2</v>
      </c>
      <c r="CO9" s="80">
        <v>3</v>
      </c>
      <c r="CP9" s="419">
        <f>SUM(CK9:CO9)</f>
        <v>42</v>
      </c>
      <c r="CQ9" s="448"/>
      <c r="CR9" s="451">
        <v>12</v>
      </c>
      <c r="CS9" s="448"/>
      <c r="CT9" s="390">
        <v>2</v>
      </c>
      <c r="CU9" s="391"/>
      <c r="CV9" s="391">
        <v>20</v>
      </c>
      <c r="CW9" s="391">
        <v>1</v>
      </c>
      <c r="CX9" s="455">
        <f>SUM(CT9:CW9)</f>
        <v>23</v>
      </c>
      <c r="CY9" s="448"/>
      <c r="CZ9" s="451">
        <v>10</v>
      </c>
      <c r="DA9" s="448"/>
      <c r="DB9" s="467"/>
      <c r="DC9" s="468"/>
      <c r="DD9" s="451">
        <f>SUM(DB9:DC9)</f>
        <v>0</v>
      </c>
      <c r="DE9" s="48"/>
      <c r="DF9" s="418">
        <v>6</v>
      </c>
      <c r="DG9" s="418">
        <v>2</v>
      </c>
      <c r="DH9" s="419">
        <f>SUM(DF9:DG9)</f>
        <v>8</v>
      </c>
      <c r="DI9" s="48"/>
      <c r="DJ9" s="418">
        <v>10</v>
      </c>
      <c r="DK9" s="418"/>
      <c r="DL9" s="419">
        <f>SUM(DJ9:DK9)</f>
        <v>10</v>
      </c>
      <c r="DM9" s="48"/>
      <c r="DN9" s="661"/>
    </row>
    <row r="10" spans="1:118" ht="12.75" customHeight="1">
      <c r="A10" s="118">
        <v>7</v>
      </c>
      <c r="B10" s="126">
        <v>3</v>
      </c>
      <c r="C10" s="72" t="s">
        <v>151</v>
      </c>
      <c r="D10" s="437">
        <f>SUM(AG10+AQ10+AS10+BC10+BE10+BI10+BO10+BY10+CI10+CP10+CR10+CX10+CZ10+DD10+DH10+DL10+DN10)</f>
        <v>213</v>
      </c>
      <c r="E10" s="48"/>
      <c r="F10" s="79"/>
      <c r="G10" s="80"/>
      <c r="H10" s="443">
        <v>4</v>
      </c>
      <c r="I10" s="80"/>
      <c r="J10" s="443">
        <v>2</v>
      </c>
      <c r="K10" s="443">
        <v>1</v>
      </c>
      <c r="L10" s="443">
        <v>2</v>
      </c>
      <c r="M10" s="444">
        <v>2</v>
      </c>
      <c r="N10" s="88">
        <f>SUM(F10:M10)</f>
        <v>11</v>
      </c>
      <c r="O10" s="48"/>
      <c r="P10" s="79"/>
      <c r="Q10" s="80"/>
      <c r="R10" s="80">
        <v>39</v>
      </c>
      <c r="S10" s="80"/>
      <c r="T10" s="80">
        <v>4</v>
      </c>
      <c r="U10" s="80">
        <v>1</v>
      </c>
      <c r="V10" s="80">
        <v>31</v>
      </c>
      <c r="W10" s="81">
        <v>129</v>
      </c>
      <c r="X10" s="384"/>
      <c r="Y10" s="389"/>
      <c r="Z10" s="390"/>
      <c r="AA10" s="390"/>
      <c r="AB10" s="390"/>
      <c r="AC10" s="390"/>
      <c r="AD10" s="391"/>
      <c r="AE10" s="391">
        <v>1</v>
      </c>
      <c r="AF10" s="391">
        <v>16</v>
      </c>
      <c r="AG10" s="392">
        <f>SUM(Y10:AF10)</f>
        <v>17</v>
      </c>
      <c r="AH10" s="384"/>
      <c r="AI10" s="389"/>
      <c r="AJ10" s="390"/>
      <c r="AK10" s="390">
        <v>2</v>
      </c>
      <c r="AL10" s="390"/>
      <c r="AM10" s="390">
        <v>2</v>
      </c>
      <c r="AN10" s="391"/>
      <c r="AO10" s="391">
        <v>1</v>
      </c>
      <c r="AP10" s="391">
        <v>1</v>
      </c>
      <c r="AQ10" s="392">
        <f>SUM(AI10:AP10)</f>
        <v>6</v>
      </c>
      <c r="AR10" s="384"/>
      <c r="AS10" s="392">
        <v>10</v>
      </c>
      <c r="AT10" s="384"/>
      <c r="AU10" s="389"/>
      <c r="AV10" s="390"/>
      <c r="AW10" s="390">
        <v>1</v>
      </c>
      <c r="AX10" s="390"/>
      <c r="AY10" s="390"/>
      <c r="AZ10" s="391"/>
      <c r="BA10" s="391"/>
      <c r="BB10" s="391"/>
      <c r="BC10" s="392">
        <f>SUM(AU10:BB10)</f>
        <v>1</v>
      </c>
      <c r="BD10" s="384"/>
      <c r="BE10" s="392">
        <v>20</v>
      </c>
      <c r="BF10" s="384"/>
      <c r="BG10" s="389"/>
      <c r="BH10" s="390"/>
      <c r="BI10" s="392">
        <f>SUM(BG10:BH10)</f>
        <v>0</v>
      </c>
      <c r="BJ10" s="384"/>
      <c r="BK10" s="390"/>
      <c r="BL10" s="390"/>
      <c r="BM10" s="390"/>
      <c r="BN10" s="391"/>
      <c r="BO10" s="392">
        <f>SUM(BK10:BN10)</f>
        <v>0</v>
      </c>
      <c r="BP10" s="384"/>
      <c r="BQ10" s="389"/>
      <c r="BR10" s="390"/>
      <c r="BS10" s="390"/>
      <c r="BT10" s="390"/>
      <c r="BU10" s="390"/>
      <c r="BV10" s="391"/>
      <c r="BW10" s="391"/>
      <c r="BX10" s="391">
        <v>20</v>
      </c>
      <c r="BY10" s="392">
        <f>SUM(BQ10:BX10)</f>
        <v>20</v>
      </c>
      <c r="BZ10" s="384"/>
      <c r="CA10" s="389"/>
      <c r="CB10" s="390"/>
      <c r="CC10" s="390">
        <v>1</v>
      </c>
      <c r="CD10" s="390"/>
      <c r="CE10" s="390"/>
      <c r="CF10" s="391"/>
      <c r="CG10" s="391">
        <v>1</v>
      </c>
      <c r="CH10" s="391">
        <v>1</v>
      </c>
      <c r="CI10" s="392">
        <f>SUM(CA10:CH10)</f>
        <v>3</v>
      </c>
      <c r="CJ10" s="48"/>
      <c r="CK10" s="430">
        <v>10</v>
      </c>
      <c r="CL10" s="418">
        <v>2</v>
      </c>
      <c r="CM10" s="80">
        <v>2</v>
      </c>
      <c r="CN10" s="80">
        <v>2</v>
      </c>
      <c r="CO10" s="80">
        <v>11</v>
      </c>
      <c r="CP10" s="419">
        <f>SUM(CK10:CO10)</f>
        <v>27</v>
      </c>
      <c r="CQ10" s="448"/>
      <c r="CR10" s="451">
        <v>30</v>
      </c>
      <c r="CS10" s="448"/>
      <c r="CT10" s="390">
        <v>1</v>
      </c>
      <c r="CU10" s="391">
        <v>1</v>
      </c>
      <c r="CV10" s="391">
        <v>16</v>
      </c>
      <c r="CW10" s="391">
        <v>35</v>
      </c>
      <c r="CX10" s="455">
        <f>SUM(CT10:CW10)</f>
        <v>53</v>
      </c>
      <c r="CY10" s="448"/>
      <c r="CZ10" s="451"/>
      <c r="DA10" s="448"/>
      <c r="DB10" s="467"/>
      <c r="DC10" s="468"/>
      <c r="DD10" s="451">
        <f>SUM(DB10:DC10)</f>
        <v>0</v>
      </c>
      <c r="DE10" s="48"/>
      <c r="DF10" s="418">
        <v>1</v>
      </c>
      <c r="DG10" s="418">
        <v>15</v>
      </c>
      <c r="DH10" s="419">
        <f>SUM(DF10:DG10)</f>
        <v>16</v>
      </c>
      <c r="DI10" s="48"/>
      <c r="DJ10" s="418"/>
      <c r="DK10" s="418">
        <v>10</v>
      </c>
      <c r="DL10" s="419">
        <f>SUM(DJ10:DK10)</f>
        <v>10</v>
      </c>
      <c r="DM10" s="48"/>
      <c r="DN10" s="661"/>
    </row>
    <row r="11" spans="1:118" ht="12.75" customHeight="1">
      <c r="A11" s="118">
        <v>8</v>
      </c>
      <c r="B11" s="126">
        <v>11</v>
      </c>
      <c r="C11" s="73" t="s">
        <v>42</v>
      </c>
      <c r="D11" s="377">
        <f>SUM(AG11+AQ11+AS11+BC11+BE11+BI11+BO11+BY11+CI11+CP11+CR11+CX11+CZ11+DD11+DH11+DL11+DN11)</f>
        <v>180</v>
      </c>
      <c r="E11" s="48"/>
      <c r="F11" s="79"/>
      <c r="G11" s="80"/>
      <c r="H11" s="443">
        <v>3</v>
      </c>
      <c r="I11" s="443">
        <v>1</v>
      </c>
      <c r="J11" s="443">
        <v>2</v>
      </c>
      <c r="K11" s="80"/>
      <c r="L11" s="443">
        <v>4</v>
      </c>
      <c r="M11" s="81"/>
      <c r="N11" s="88">
        <f>SUM(F11:M11)</f>
        <v>10</v>
      </c>
      <c r="O11" s="48"/>
      <c r="P11" s="79"/>
      <c r="Q11" s="80"/>
      <c r="R11" s="80">
        <v>8</v>
      </c>
      <c r="S11" s="80">
        <v>8</v>
      </c>
      <c r="T11" s="80">
        <v>122</v>
      </c>
      <c r="U11" s="80"/>
      <c r="V11" s="80">
        <v>27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>SUM(Y11:AF11)</f>
        <v>15</v>
      </c>
      <c r="AH11" s="384"/>
      <c r="AI11" s="389"/>
      <c r="AJ11" s="390"/>
      <c r="AK11" s="390">
        <v>2</v>
      </c>
      <c r="AL11" s="390">
        <v>6</v>
      </c>
      <c r="AM11" s="390">
        <v>21</v>
      </c>
      <c r="AN11" s="391"/>
      <c r="AO11" s="391"/>
      <c r="AP11" s="391"/>
      <c r="AQ11" s="392">
        <f>SUM(AI11:AP11)</f>
        <v>29</v>
      </c>
      <c r="AR11" s="384"/>
      <c r="AS11" s="392">
        <v>20</v>
      </c>
      <c r="AT11" s="384"/>
      <c r="AU11" s="389"/>
      <c r="AV11" s="390"/>
      <c r="AW11" s="390"/>
      <c r="AX11" s="390"/>
      <c r="AY11" s="390">
        <v>31</v>
      </c>
      <c r="AZ11" s="391"/>
      <c r="BA11" s="391"/>
      <c r="BB11" s="391"/>
      <c r="BC11" s="392">
        <f>SUM(AU11:BB11)</f>
        <v>31</v>
      </c>
      <c r="BD11" s="384"/>
      <c r="BE11" s="392">
        <v>20</v>
      </c>
      <c r="BF11" s="384"/>
      <c r="BG11" s="389"/>
      <c r="BH11" s="390"/>
      <c r="BI11" s="392">
        <f>SUM(BG11:BH11)</f>
        <v>0</v>
      </c>
      <c r="BJ11" s="384"/>
      <c r="BK11" s="390"/>
      <c r="BL11" s="390"/>
      <c r="BM11" s="390"/>
      <c r="BN11" s="391"/>
      <c r="BO11" s="392">
        <f>SUM(BK11:BN11)</f>
        <v>0</v>
      </c>
      <c r="BP11" s="384"/>
      <c r="BQ11" s="389"/>
      <c r="BR11" s="390"/>
      <c r="BS11" s="390">
        <v>1</v>
      </c>
      <c r="BT11" s="390"/>
      <c r="BU11" s="390">
        <v>6</v>
      </c>
      <c r="BV11" s="391"/>
      <c r="BW11" s="391"/>
      <c r="BX11" s="391"/>
      <c r="BY11" s="392">
        <f>SUM(BQ11:BX11)</f>
        <v>7</v>
      </c>
      <c r="BZ11" s="384"/>
      <c r="CA11" s="389"/>
      <c r="CB11" s="390"/>
      <c r="CC11" s="390">
        <v>1</v>
      </c>
      <c r="CD11" s="390"/>
      <c r="CE11" s="390">
        <v>11</v>
      </c>
      <c r="CF11" s="391"/>
      <c r="CG11" s="391"/>
      <c r="CH11" s="391"/>
      <c r="CI11" s="392">
        <f>SUM(CA11:CH11)</f>
        <v>12</v>
      </c>
      <c r="CJ11" s="48"/>
      <c r="CK11" s="430">
        <v>15</v>
      </c>
      <c r="CL11" s="418">
        <v>2</v>
      </c>
      <c r="CM11" s="80">
        <v>2</v>
      </c>
      <c r="CN11" s="80">
        <v>3</v>
      </c>
      <c r="CO11" s="80">
        <v>2</v>
      </c>
      <c r="CP11" s="419">
        <f>SUM(CK11:CO11)</f>
        <v>24</v>
      </c>
      <c r="CQ11" s="448"/>
      <c r="CR11" s="451">
        <v>6</v>
      </c>
      <c r="CS11" s="448"/>
      <c r="CT11" s="390">
        <v>10</v>
      </c>
      <c r="CU11" s="391"/>
      <c r="CV11" s="391">
        <v>3</v>
      </c>
      <c r="CW11" s="391"/>
      <c r="CX11" s="455">
        <f>SUM(CT11:CW11)</f>
        <v>13</v>
      </c>
      <c r="CY11" s="448"/>
      <c r="CZ11" s="451"/>
      <c r="DA11" s="448"/>
      <c r="DB11" s="467"/>
      <c r="DC11" s="468"/>
      <c r="DD11" s="451">
        <f>SUM(DB11:DC11)</f>
        <v>0</v>
      </c>
      <c r="DE11" s="48"/>
      <c r="DF11" s="418">
        <v>3</v>
      </c>
      <c r="DG11" s="418"/>
      <c r="DH11" s="419">
        <f>SUM(DF11:DG11)</f>
        <v>3</v>
      </c>
      <c r="DI11" s="48"/>
      <c r="DJ11" s="418"/>
      <c r="DK11" s="418"/>
      <c r="DL11" s="419">
        <f>SUM(DJ11:DK11)</f>
        <v>0</v>
      </c>
      <c r="DM11" s="48"/>
      <c r="DN11" s="661"/>
    </row>
    <row r="12" spans="1:118" ht="12.75" customHeight="1">
      <c r="A12" s="118">
        <v>8</v>
      </c>
      <c r="B12" s="126">
        <v>10</v>
      </c>
      <c r="C12" s="73" t="s">
        <v>594</v>
      </c>
      <c r="D12" s="377">
        <f>SUM(AG12+AQ12+AS12+BC12+BE12+BI12+BO12+BY12+CI12+CP12+CR12+CX12+CZ12+DD12+DH12+DL12+DN12)</f>
        <v>180</v>
      </c>
      <c r="E12" s="48"/>
      <c r="F12" s="442">
        <v>2</v>
      </c>
      <c r="G12" s="80"/>
      <c r="H12" s="443">
        <v>2</v>
      </c>
      <c r="I12" s="80"/>
      <c r="J12" s="443">
        <v>3</v>
      </c>
      <c r="K12" s="80"/>
      <c r="L12" s="443">
        <v>1</v>
      </c>
      <c r="M12" s="444">
        <v>1</v>
      </c>
      <c r="N12" s="88">
        <f>SUM(F12:M12)</f>
        <v>9</v>
      </c>
      <c r="O12" s="48"/>
      <c r="P12" s="79">
        <v>131</v>
      </c>
      <c r="Q12" s="80"/>
      <c r="R12" s="80">
        <v>33</v>
      </c>
      <c r="S12" s="80"/>
      <c r="T12" s="80">
        <v>3</v>
      </c>
      <c r="U12" s="80"/>
      <c r="V12" s="80">
        <v>1</v>
      </c>
      <c r="W12" s="81">
        <v>2</v>
      </c>
      <c r="X12" s="384"/>
      <c r="Y12" s="389"/>
      <c r="Z12" s="390"/>
      <c r="AA12" s="390"/>
      <c r="AB12" s="390"/>
      <c r="AC12" s="390"/>
      <c r="AD12" s="391"/>
      <c r="AE12" s="391"/>
      <c r="AF12" s="391"/>
      <c r="AG12" s="392">
        <f>SUM(Y12:AF12)</f>
        <v>0</v>
      </c>
      <c r="AH12" s="384"/>
      <c r="AI12" s="389"/>
      <c r="AJ12" s="390"/>
      <c r="AK12" s="390">
        <v>20</v>
      </c>
      <c r="AL12" s="390"/>
      <c r="AM12" s="390"/>
      <c r="AN12" s="391"/>
      <c r="AO12" s="391"/>
      <c r="AP12" s="391"/>
      <c r="AQ12" s="392">
        <f>SUM(AI12:AP12)</f>
        <v>20</v>
      </c>
      <c r="AR12" s="384"/>
      <c r="AS12" s="392">
        <v>10</v>
      </c>
      <c r="AT12" s="384"/>
      <c r="AU12" s="389"/>
      <c r="AV12" s="390"/>
      <c r="AW12" s="390">
        <v>1</v>
      </c>
      <c r="AX12" s="390"/>
      <c r="AY12" s="390"/>
      <c r="AZ12" s="391"/>
      <c r="BA12" s="391"/>
      <c r="BB12" s="391"/>
      <c r="BC12" s="392">
        <f>SUM(AU12:BB12)</f>
        <v>1</v>
      </c>
      <c r="BD12" s="384"/>
      <c r="BE12" s="392"/>
      <c r="BF12" s="384"/>
      <c r="BG12" s="389"/>
      <c r="BH12" s="390"/>
      <c r="BI12" s="392">
        <f>SUM(BG12:BH12)</f>
        <v>0</v>
      </c>
      <c r="BJ12" s="384"/>
      <c r="BK12" s="390"/>
      <c r="BL12" s="390"/>
      <c r="BM12" s="390"/>
      <c r="BN12" s="391"/>
      <c r="BO12" s="392">
        <f>SUM(BK12:BN12)</f>
        <v>0</v>
      </c>
      <c r="BP12" s="384"/>
      <c r="BQ12" s="389"/>
      <c r="BR12" s="390"/>
      <c r="BS12" s="390"/>
      <c r="BT12" s="390"/>
      <c r="BU12" s="390"/>
      <c r="BV12" s="391"/>
      <c r="BW12" s="391"/>
      <c r="BX12" s="391"/>
      <c r="BY12" s="392">
        <f>SUM(BQ12:BX12)</f>
        <v>0</v>
      </c>
      <c r="BZ12" s="384"/>
      <c r="CA12" s="389"/>
      <c r="CB12" s="390"/>
      <c r="CC12" s="390"/>
      <c r="CD12" s="390"/>
      <c r="CE12" s="390"/>
      <c r="CF12" s="391"/>
      <c r="CG12" s="391"/>
      <c r="CH12" s="391"/>
      <c r="CI12" s="392">
        <f>SUM(CA12:CH12)</f>
        <v>0</v>
      </c>
      <c r="CJ12" s="48"/>
      <c r="CK12" s="418">
        <v>10</v>
      </c>
      <c r="CL12" s="418">
        <v>2</v>
      </c>
      <c r="CM12" s="80">
        <v>2</v>
      </c>
      <c r="CN12" s="80">
        <v>2</v>
      </c>
      <c r="CO12" s="80">
        <v>2</v>
      </c>
      <c r="CP12" s="419">
        <f>SUM(CK12:CO12)</f>
        <v>18</v>
      </c>
      <c r="CQ12" s="448"/>
      <c r="CR12" s="451"/>
      <c r="CS12" s="448"/>
      <c r="CT12" s="390"/>
      <c r="CU12" s="391"/>
      <c r="CV12" s="391"/>
      <c r="CW12" s="391"/>
      <c r="CX12" s="455">
        <f>SUM(CT12:CW12)</f>
        <v>0</v>
      </c>
      <c r="CY12" s="448"/>
      <c r="CZ12" s="451"/>
      <c r="DA12" s="448"/>
      <c r="DB12" s="467">
        <v>20</v>
      </c>
      <c r="DC12" s="468">
        <v>10</v>
      </c>
      <c r="DD12" s="451">
        <f>SUM(DB12:DC12)</f>
        <v>30</v>
      </c>
      <c r="DE12" s="48"/>
      <c r="DF12" s="418"/>
      <c r="DG12" s="418">
        <v>1</v>
      </c>
      <c r="DH12" s="419">
        <f>SUM(DF12:DG12)</f>
        <v>1</v>
      </c>
      <c r="DI12" s="48"/>
      <c r="DJ12" s="418"/>
      <c r="DK12" s="418"/>
      <c r="DL12" s="419">
        <f>SUM(DJ12:DK12)</f>
        <v>0</v>
      </c>
      <c r="DM12" s="48"/>
      <c r="DN12" s="668">
        <v>100</v>
      </c>
    </row>
    <row r="13" spans="1:118" ht="12.75" customHeight="1">
      <c r="A13" s="118">
        <v>10</v>
      </c>
      <c r="B13" s="126">
        <v>20</v>
      </c>
      <c r="C13" s="73" t="s">
        <v>18</v>
      </c>
      <c r="D13" s="377">
        <f>SUM(AG13+AQ13+AS13+BC13+BE13+BI13+BO13+BY13+CI13+CP13+CR13+CX13+CZ13+DD13+DH13+DL13+DN13)</f>
        <v>174</v>
      </c>
      <c r="E13" s="48"/>
      <c r="F13" s="442">
        <v>2</v>
      </c>
      <c r="G13" s="443">
        <v>1</v>
      </c>
      <c r="H13" s="443">
        <v>3</v>
      </c>
      <c r="I13" s="80"/>
      <c r="J13" s="443">
        <v>3</v>
      </c>
      <c r="K13" s="80"/>
      <c r="L13" s="443">
        <v>1</v>
      </c>
      <c r="M13" s="444">
        <v>1</v>
      </c>
      <c r="N13" s="88">
        <f>SUM(F13:M13)</f>
        <v>11</v>
      </c>
      <c r="O13" s="48"/>
      <c r="P13" s="79">
        <v>25</v>
      </c>
      <c r="Q13" s="80">
        <v>11</v>
      </c>
      <c r="R13" s="80">
        <v>26</v>
      </c>
      <c r="S13" s="80"/>
      <c r="T13" s="80">
        <v>37</v>
      </c>
      <c r="U13" s="80"/>
      <c r="V13" s="80">
        <v>1</v>
      </c>
      <c r="W13" s="81">
        <v>49</v>
      </c>
      <c r="X13" s="384"/>
      <c r="Y13" s="389">
        <v>15</v>
      </c>
      <c r="Z13" s="390"/>
      <c r="AA13" s="390">
        <v>1</v>
      </c>
      <c r="AB13" s="390"/>
      <c r="AC13" s="390">
        <v>1</v>
      </c>
      <c r="AD13" s="391"/>
      <c r="AE13" s="391"/>
      <c r="AF13" s="391">
        <v>15</v>
      </c>
      <c r="AG13" s="392">
        <f>SUM(Y13:AF13)</f>
        <v>32</v>
      </c>
      <c r="AH13" s="384"/>
      <c r="AI13" s="389">
        <v>8</v>
      </c>
      <c r="AJ13" s="390">
        <v>10</v>
      </c>
      <c r="AK13" s="390">
        <v>1</v>
      </c>
      <c r="AL13" s="390"/>
      <c r="AM13" s="390">
        <v>2</v>
      </c>
      <c r="AN13" s="391"/>
      <c r="AO13" s="391"/>
      <c r="AP13" s="391">
        <v>1</v>
      </c>
      <c r="AQ13" s="392">
        <f>SUM(AI13:AP13)</f>
        <v>22</v>
      </c>
      <c r="AR13" s="384"/>
      <c r="AS13" s="392">
        <v>20</v>
      </c>
      <c r="AT13" s="384"/>
      <c r="AU13" s="389"/>
      <c r="AV13" s="390"/>
      <c r="AW13" s="390">
        <v>1</v>
      </c>
      <c r="AX13" s="390"/>
      <c r="AY13" s="390">
        <v>1</v>
      </c>
      <c r="AZ13" s="391"/>
      <c r="BA13" s="391"/>
      <c r="BB13" s="391"/>
      <c r="BC13" s="392">
        <f>SUM(AU13:BB13)</f>
        <v>2</v>
      </c>
      <c r="BD13" s="384"/>
      <c r="BE13" s="392"/>
      <c r="BF13" s="384"/>
      <c r="BG13" s="389"/>
      <c r="BH13" s="390"/>
      <c r="BI13" s="392">
        <f>SUM(BG13:BH13)</f>
        <v>0</v>
      </c>
      <c r="BJ13" s="384"/>
      <c r="BK13" s="390"/>
      <c r="BL13" s="390"/>
      <c r="BM13" s="390"/>
      <c r="BN13" s="391"/>
      <c r="BO13" s="392">
        <f>SUM(BK13:BN13)</f>
        <v>0</v>
      </c>
      <c r="BP13" s="384"/>
      <c r="BQ13" s="389"/>
      <c r="BR13" s="390"/>
      <c r="BS13" s="390">
        <v>1</v>
      </c>
      <c r="BT13" s="390"/>
      <c r="BU13" s="390"/>
      <c r="BV13" s="391"/>
      <c r="BW13" s="391"/>
      <c r="BX13" s="391"/>
      <c r="BY13" s="392">
        <f>SUM(BQ13:BX13)</f>
        <v>1</v>
      </c>
      <c r="BZ13" s="384"/>
      <c r="CA13" s="389">
        <v>1</v>
      </c>
      <c r="CB13" s="390"/>
      <c r="CC13" s="390">
        <v>1</v>
      </c>
      <c r="CD13" s="390"/>
      <c r="CE13" s="390"/>
      <c r="CF13" s="391"/>
      <c r="CG13" s="391"/>
      <c r="CH13" s="391"/>
      <c r="CI13" s="392">
        <f>SUM(CA13:CH13)</f>
        <v>2</v>
      </c>
      <c r="CJ13" s="48"/>
      <c r="CK13" s="430">
        <v>25</v>
      </c>
      <c r="CL13" s="418">
        <v>2</v>
      </c>
      <c r="CM13" s="80">
        <v>11</v>
      </c>
      <c r="CN13" s="80">
        <v>11</v>
      </c>
      <c r="CO13" s="80">
        <v>2</v>
      </c>
      <c r="CP13" s="419">
        <f>SUM(CK13:CO13)</f>
        <v>51</v>
      </c>
      <c r="CQ13" s="448"/>
      <c r="CR13" s="451">
        <v>10</v>
      </c>
      <c r="CS13" s="448"/>
      <c r="CT13" s="390">
        <v>2</v>
      </c>
      <c r="CU13" s="391"/>
      <c r="CV13" s="391"/>
      <c r="CW13" s="391">
        <v>30</v>
      </c>
      <c r="CX13" s="455">
        <f>SUM(CT13:CW13)</f>
        <v>32</v>
      </c>
      <c r="CY13" s="448"/>
      <c r="CZ13" s="451"/>
      <c r="DA13" s="448"/>
      <c r="DB13" s="467"/>
      <c r="DC13" s="468"/>
      <c r="DD13" s="451">
        <f>SUM(DB13:DC13)</f>
        <v>0</v>
      </c>
      <c r="DE13" s="48"/>
      <c r="DF13" s="418"/>
      <c r="DG13" s="418">
        <v>2</v>
      </c>
      <c r="DH13" s="419">
        <f>SUM(DF13:DG13)</f>
        <v>2</v>
      </c>
      <c r="DI13" s="48"/>
      <c r="DJ13" s="418"/>
      <c r="DK13" s="418"/>
      <c r="DL13" s="419">
        <f>SUM(DJ13:DK13)</f>
        <v>0</v>
      </c>
      <c r="DM13" s="48"/>
      <c r="DN13" s="661"/>
    </row>
    <row r="14" spans="1:118" ht="12.75" customHeight="1">
      <c r="A14" s="118">
        <v>11</v>
      </c>
      <c r="B14" s="126">
        <v>5</v>
      </c>
      <c r="C14" s="72" t="s">
        <v>23</v>
      </c>
      <c r="D14" s="377">
        <f>SUM(AG14+AQ14+AS14+BC14+BE14+BI14+BO14+BY14+CI14+CP14+CR14+CX14+CZ14+DD14+DH14+DL14+DN14)</f>
        <v>147</v>
      </c>
      <c r="E14" s="48"/>
      <c r="F14" s="442">
        <v>1</v>
      </c>
      <c r="G14" s="80"/>
      <c r="H14" s="443">
        <v>2</v>
      </c>
      <c r="I14" s="443">
        <v>1</v>
      </c>
      <c r="J14" s="443">
        <v>3</v>
      </c>
      <c r="K14" s="80"/>
      <c r="L14" s="443">
        <v>2</v>
      </c>
      <c r="M14" s="444">
        <v>1</v>
      </c>
      <c r="N14" s="88">
        <f>SUM(F14:M14)</f>
        <v>10</v>
      </c>
      <c r="O14" s="48"/>
      <c r="P14" s="79">
        <v>1</v>
      </c>
      <c r="Q14" s="80"/>
      <c r="R14" s="80">
        <v>7</v>
      </c>
      <c r="S14" s="80">
        <v>42</v>
      </c>
      <c r="T14" s="80">
        <v>6</v>
      </c>
      <c r="U14" s="80"/>
      <c r="V14" s="80">
        <v>78</v>
      </c>
      <c r="W14" s="81">
        <v>2</v>
      </c>
      <c r="X14" s="384"/>
      <c r="Y14" s="389"/>
      <c r="Z14" s="390"/>
      <c r="AA14" s="390">
        <v>2</v>
      </c>
      <c r="AB14" s="390">
        <v>15</v>
      </c>
      <c r="AC14" s="390">
        <v>1</v>
      </c>
      <c r="AD14" s="391"/>
      <c r="AE14" s="391">
        <v>2</v>
      </c>
      <c r="AF14" s="391"/>
      <c r="AG14" s="392">
        <f>SUM(Y14:AF14)</f>
        <v>20</v>
      </c>
      <c r="AH14" s="384"/>
      <c r="AI14" s="389"/>
      <c r="AJ14" s="390"/>
      <c r="AK14" s="390">
        <v>3</v>
      </c>
      <c r="AL14" s="390">
        <v>10</v>
      </c>
      <c r="AM14" s="390">
        <v>2</v>
      </c>
      <c r="AN14" s="391"/>
      <c r="AO14" s="391"/>
      <c r="AP14" s="391"/>
      <c r="AQ14" s="392">
        <f>SUM(AI14:AP14)</f>
        <v>15</v>
      </c>
      <c r="AR14" s="384"/>
      <c r="AS14" s="392">
        <v>10</v>
      </c>
      <c r="AT14" s="384"/>
      <c r="AU14" s="389"/>
      <c r="AV14" s="390"/>
      <c r="AW14" s="390"/>
      <c r="AX14" s="390">
        <v>1</v>
      </c>
      <c r="AY14" s="390"/>
      <c r="AZ14" s="391"/>
      <c r="BA14" s="391">
        <v>1</v>
      </c>
      <c r="BB14" s="391"/>
      <c r="BC14" s="392">
        <f>SUM(AU14:BB14)</f>
        <v>2</v>
      </c>
      <c r="BD14" s="384"/>
      <c r="BE14" s="392"/>
      <c r="BF14" s="384"/>
      <c r="BG14" s="389"/>
      <c r="BH14" s="390"/>
      <c r="BI14" s="392">
        <f>SUM(BG14:BH14)</f>
        <v>0</v>
      </c>
      <c r="BJ14" s="384"/>
      <c r="BK14" s="390"/>
      <c r="BL14" s="390"/>
      <c r="BM14" s="390"/>
      <c r="BN14" s="391"/>
      <c r="BO14" s="392">
        <f>SUM(BK14:BN14)</f>
        <v>0</v>
      </c>
      <c r="BP14" s="384"/>
      <c r="BQ14" s="389"/>
      <c r="BR14" s="390"/>
      <c r="BS14" s="390"/>
      <c r="BT14" s="390"/>
      <c r="BU14" s="390"/>
      <c r="BV14" s="391"/>
      <c r="BW14" s="391"/>
      <c r="BX14" s="391"/>
      <c r="BY14" s="392">
        <f>SUM(BQ14:BX14)</f>
        <v>0</v>
      </c>
      <c r="BZ14" s="384"/>
      <c r="CA14" s="389"/>
      <c r="CB14" s="390"/>
      <c r="CC14" s="390">
        <v>1</v>
      </c>
      <c r="CD14" s="390">
        <v>15</v>
      </c>
      <c r="CE14" s="390"/>
      <c r="CF14" s="391"/>
      <c r="CG14" s="391">
        <v>1</v>
      </c>
      <c r="CH14" s="391"/>
      <c r="CI14" s="392">
        <f>SUM(CA14:CH14)</f>
        <v>17</v>
      </c>
      <c r="CJ14" s="48"/>
      <c r="CK14" s="430">
        <v>10</v>
      </c>
      <c r="CL14" s="418">
        <v>2</v>
      </c>
      <c r="CM14" s="80">
        <v>2</v>
      </c>
      <c r="CN14" s="80">
        <v>2</v>
      </c>
      <c r="CO14" s="80">
        <v>1</v>
      </c>
      <c r="CP14" s="419">
        <f>SUM(CK14:CO14)</f>
        <v>17</v>
      </c>
      <c r="CQ14" s="448"/>
      <c r="CR14" s="451">
        <v>10</v>
      </c>
      <c r="CS14" s="448"/>
      <c r="CT14" s="390">
        <v>2</v>
      </c>
      <c r="CU14" s="391"/>
      <c r="CV14" s="391">
        <v>21</v>
      </c>
      <c r="CW14" s="391">
        <v>1</v>
      </c>
      <c r="CX14" s="455">
        <f>SUM(CT14:CW14)</f>
        <v>24</v>
      </c>
      <c r="CY14" s="448"/>
      <c r="CZ14" s="451">
        <v>10</v>
      </c>
      <c r="DA14" s="448"/>
      <c r="DB14" s="467"/>
      <c r="DC14" s="468"/>
      <c r="DD14" s="451">
        <f>SUM(DB14:DC14)</f>
        <v>0</v>
      </c>
      <c r="DE14" s="48"/>
      <c r="DF14" s="418">
        <v>11</v>
      </c>
      <c r="DG14" s="418">
        <v>1</v>
      </c>
      <c r="DH14" s="419">
        <f>SUM(DF14:DG14)</f>
        <v>12</v>
      </c>
      <c r="DI14" s="48"/>
      <c r="DJ14" s="418">
        <v>10</v>
      </c>
      <c r="DK14" s="418"/>
      <c r="DL14" s="419">
        <f>SUM(DJ14:DK14)</f>
        <v>10</v>
      </c>
      <c r="DM14" s="48"/>
      <c r="DN14" s="661"/>
    </row>
    <row r="15" spans="1:118" ht="12.75" customHeight="1">
      <c r="A15" s="118">
        <v>12</v>
      </c>
      <c r="B15" s="126">
        <v>9</v>
      </c>
      <c r="C15" s="73" t="s">
        <v>753</v>
      </c>
      <c r="D15" s="437">
        <f>SUM(AG15+AQ15+AS15+BC15+BE15+BI15+BO15+BY15+CI15+CP15+CR15+CX15+CZ15+DD15+DH15+DL15+DN15)</f>
        <v>143</v>
      </c>
      <c r="E15" s="48"/>
      <c r="F15" s="442">
        <v>2</v>
      </c>
      <c r="G15" s="80"/>
      <c r="H15" s="443">
        <v>2</v>
      </c>
      <c r="I15" s="443">
        <v>1</v>
      </c>
      <c r="J15" s="443">
        <v>6</v>
      </c>
      <c r="K15" s="443">
        <v>2</v>
      </c>
      <c r="L15" s="443">
        <v>2</v>
      </c>
      <c r="M15" s="444">
        <v>1</v>
      </c>
      <c r="N15" s="88">
        <f>SUM(F15:M15)</f>
        <v>16</v>
      </c>
      <c r="O15" s="48"/>
      <c r="P15" s="79">
        <v>3</v>
      </c>
      <c r="Q15" s="80"/>
      <c r="R15" s="80">
        <v>22</v>
      </c>
      <c r="S15" s="80">
        <v>66</v>
      </c>
      <c r="T15" s="80">
        <v>15</v>
      </c>
      <c r="U15" s="80">
        <v>13</v>
      </c>
      <c r="V15" s="80">
        <v>1</v>
      </c>
      <c r="W15" s="81">
        <v>7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>SUM(Y15:AF15)</f>
        <v>0</v>
      </c>
      <c r="AH15" s="384"/>
      <c r="AI15" s="389"/>
      <c r="AJ15" s="390"/>
      <c r="AK15" s="390">
        <v>1</v>
      </c>
      <c r="AL15" s="390">
        <v>20</v>
      </c>
      <c r="AM15" s="390">
        <v>4</v>
      </c>
      <c r="AN15" s="391">
        <v>1</v>
      </c>
      <c r="AO15" s="391"/>
      <c r="AP15" s="391">
        <v>1</v>
      </c>
      <c r="AQ15" s="392">
        <f>SUM(AI15:AP15)</f>
        <v>27</v>
      </c>
      <c r="AR15" s="384"/>
      <c r="AS15" s="392">
        <v>10</v>
      </c>
      <c r="AT15" s="384"/>
      <c r="AU15" s="389"/>
      <c r="AV15" s="390"/>
      <c r="AW15" s="390"/>
      <c r="AX15" s="390">
        <v>15</v>
      </c>
      <c r="AY15" s="390">
        <v>1</v>
      </c>
      <c r="AZ15" s="391"/>
      <c r="BA15" s="391"/>
      <c r="BB15" s="391"/>
      <c r="BC15" s="392">
        <f>SUM(AU15:BB15)</f>
        <v>16</v>
      </c>
      <c r="BD15" s="384"/>
      <c r="BE15" s="392">
        <v>20</v>
      </c>
      <c r="BF15" s="384"/>
      <c r="BG15" s="389"/>
      <c r="BH15" s="390">
        <v>10</v>
      </c>
      <c r="BI15" s="392">
        <f>SUM(BG15:BH15)</f>
        <v>10</v>
      </c>
      <c r="BJ15" s="384"/>
      <c r="BK15" s="390"/>
      <c r="BL15" s="390"/>
      <c r="BM15" s="390"/>
      <c r="BN15" s="391"/>
      <c r="BO15" s="392">
        <f>SUM(BK15:BN15)</f>
        <v>0</v>
      </c>
      <c r="BP15" s="384"/>
      <c r="BQ15" s="389">
        <v>1</v>
      </c>
      <c r="BR15" s="390"/>
      <c r="BS15" s="390">
        <v>15</v>
      </c>
      <c r="BT15" s="390"/>
      <c r="BU15" s="390"/>
      <c r="BV15" s="391"/>
      <c r="BW15" s="391"/>
      <c r="BX15" s="391"/>
      <c r="BY15" s="392">
        <f>SUM(BQ15:BX15)</f>
        <v>16</v>
      </c>
      <c r="BZ15" s="384"/>
      <c r="CA15" s="389"/>
      <c r="CB15" s="390"/>
      <c r="CC15" s="390"/>
      <c r="CD15" s="390"/>
      <c r="CE15" s="390"/>
      <c r="CF15" s="391"/>
      <c r="CG15" s="391"/>
      <c r="CH15" s="391"/>
      <c r="CI15" s="392">
        <f>SUM(CA15:CH15)</f>
        <v>0</v>
      </c>
      <c r="CJ15" s="48"/>
      <c r="CK15" s="430">
        <v>10</v>
      </c>
      <c r="CL15" s="418">
        <v>2</v>
      </c>
      <c r="CM15" s="80">
        <v>7</v>
      </c>
      <c r="CN15" s="80">
        <v>2</v>
      </c>
      <c r="CO15" s="80">
        <v>1</v>
      </c>
      <c r="CP15" s="419">
        <f>SUM(CK15:CO15)</f>
        <v>22</v>
      </c>
      <c r="CQ15" s="448"/>
      <c r="CR15" s="451">
        <v>20</v>
      </c>
      <c r="CS15" s="448"/>
      <c r="CT15" s="390"/>
      <c r="CU15" s="391"/>
      <c r="CV15" s="391"/>
      <c r="CW15" s="391"/>
      <c r="CX15" s="455">
        <f>SUM(CT15:CW15)</f>
        <v>0</v>
      </c>
      <c r="CY15" s="448"/>
      <c r="CZ15" s="451"/>
      <c r="DA15" s="448"/>
      <c r="DB15" s="467"/>
      <c r="DC15" s="468"/>
      <c r="DD15" s="451">
        <f>SUM(DB15:DC15)</f>
        <v>0</v>
      </c>
      <c r="DE15" s="48"/>
      <c r="DF15" s="418">
        <v>1</v>
      </c>
      <c r="DG15" s="418">
        <v>1</v>
      </c>
      <c r="DH15" s="419">
        <f>SUM(DF15:DG15)</f>
        <v>2</v>
      </c>
      <c r="DI15" s="48"/>
      <c r="DJ15" s="418"/>
      <c r="DK15" s="418"/>
      <c r="DL15" s="419">
        <f>SUM(DJ15:DK15)</f>
        <v>0</v>
      </c>
      <c r="DM15" s="48"/>
      <c r="DN15" s="661"/>
    </row>
    <row r="16" spans="1:118" ht="12.75" customHeight="1">
      <c r="A16" s="118">
        <v>13</v>
      </c>
      <c r="B16" s="126">
        <v>12</v>
      </c>
      <c r="C16" s="73" t="s">
        <v>754</v>
      </c>
      <c r="D16" s="377">
        <f>SUM(AG16+AQ16+AS16+BC16+BE16+BI16+BO16+BY16+CI16+CP16+CR16+CX16+CZ16+DD16+DH16+DL16+DN16)</f>
        <v>125.2</v>
      </c>
      <c r="E16" s="48"/>
      <c r="F16" s="79"/>
      <c r="G16" s="443">
        <v>3</v>
      </c>
      <c r="H16" s="443">
        <v>3</v>
      </c>
      <c r="I16" s="80"/>
      <c r="J16" s="443">
        <v>1</v>
      </c>
      <c r="K16" s="80"/>
      <c r="L16" s="443">
        <v>3</v>
      </c>
      <c r="M16" s="444">
        <v>1</v>
      </c>
      <c r="N16" s="88">
        <f>SUM(F16:M16)</f>
        <v>11</v>
      </c>
      <c r="O16" s="48"/>
      <c r="P16" s="79"/>
      <c r="Q16" s="80">
        <v>22</v>
      </c>
      <c r="R16" s="80">
        <v>4</v>
      </c>
      <c r="S16" s="80">
        <v>4</v>
      </c>
      <c r="T16" s="80">
        <v>54</v>
      </c>
      <c r="U16" s="80">
        <v>1</v>
      </c>
      <c r="V16" s="80">
        <v>29.2</v>
      </c>
      <c r="W16" s="81">
        <v>4.4</v>
      </c>
      <c r="X16" s="384"/>
      <c r="Y16" s="389"/>
      <c r="Z16" s="390"/>
      <c r="AA16" s="390"/>
      <c r="AB16" s="390"/>
      <c r="AC16" s="390"/>
      <c r="AD16" s="391"/>
      <c r="AE16" s="391"/>
      <c r="AF16" s="391"/>
      <c r="AG16" s="392">
        <f>SUM(Y16:AF16)</f>
        <v>0</v>
      </c>
      <c r="AH16" s="384"/>
      <c r="AI16" s="389"/>
      <c r="AJ16" s="390"/>
      <c r="AK16" s="390">
        <v>2</v>
      </c>
      <c r="AL16" s="390"/>
      <c r="AM16" s="390">
        <v>10</v>
      </c>
      <c r="AN16" s="391"/>
      <c r="AO16" s="391">
        <v>2</v>
      </c>
      <c r="AP16" s="391"/>
      <c r="AQ16" s="392">
        <f>SUM(AI16:AP16)</f>
        <v>14</v>
      </c>
      <c r="AR16" s="384"/>
      <c r="AS16" s="392">
        <v>10</v>
      </c>
      <c r="AT16" s="384"/>
      <c r="AU16" s="389"/>
      <c r="AV16" s="390"/>
      <c r="AW16" s="390"/>
      <c r="AX16" s="390"/>
      <c r="AY16" s="390">
        <v>1</v>
      </c>
      <c r="AZ16" s="391"/>
      <c r="BA16" s="391"/>
      <c r="BB16" s="391"/>
      <c r="BC16" s="392">
        <f>SUM(AU16:BB16)</f>
        <v>1</v>
      </c>
      <c r="BD16" s="384"/>
      <c r="BE16" s="392">
        <v>20</v>
      </c>
      <c r="BF16" s="384"/>
      <c r="BG16" s="389"/>
      <c r="BH16" s="390"/>
      <c r="BI16" s="392">
        <f>SUM(BG16:BH16)</f>
        <v>0</v>
      </c>
      <c r="BJ16" s="384"/>
      <c r="BK16" s="390"/>
      <c r="BL16" s="390"/>
      <c r="BM16" s="390"/>
      <c r="BN16" s="391"/>
      <c r="BO16" s="392">
        <f>SUM(BK16:BN16)</f>
        <v>0</v>
      </c>
      <c r="BP16" s="384"/>
      <c r="BQ16" s="389"/>
      <c r="BR16" s="390">
        <v>20</v>
      </c>
      <c r="BS16" s="390"/>
      <c r="BT16" s="390"/>
      <c r="BU16" s="390">
        <v>1</v>
      </c>
      <c r="BV16" s="391"/>
      <c r="BW16" s="391">
        <v>14</v>
      </c>
      <c r="BX16" s="391"/>
      <c r="BY16" s="392">
        <f>SUM(BQ16:BX16)</f>
        <v>35</v>
      </c>
      <c r="BZ16" s="384"/>
      <c r="CA16" s="389"/>
      <c r="CB16" s="390"/>
      <c r="CC16" s="390"/>
      <c r="CD16" s="390"/>
      <c r="CE16" s="390">
        <v>1</v>
      </c>
      <c r="CF16" s="391"/>
      <c r="CG16" s="391"/>
      <c r="CH16" s="391"/>
      <c r="CI16" s="392">
        <f>SUM(CA16:CH16)</f>
        <v>1</v>
      </c>
      <c r="CJ16" s="48"/>
      <c r="CK16" s="418">
        <v>10</v>
      </c>
      <c r="CL16" s="418">
        <v>2</v>
      </c>
      <c r="CM16" s="80">
        <v>2</v>
      </c>
      <c r="CN16" s="80">
        <v>2</v>
      </c>
      <c r="CO16" s="80">
        <v>5</v>
      </c>
      <c r="CP16" s="419">
        <f>SUM(CK16:CO16)</f>
        <v>21</v>
      </c>
      <c r="CQ16" s="448"/>
      <c r="CR16" s="451">
        <v>10.2</v>
      </c>
      <c r="CS16" s="448"/>
      <c r="CT16" s="390">
        <v>1</v>
      </c>
      <c r="CU16" s="391"/>
      <c r="CV16" s="391"/>
      <c r="CW16" s="391"/>
      <c r="CX16" s="455">
        <f>SUM(CT16:CW16)</f>
        <v>1</v>
      </c>
      <c r="CY16" s="448"/>
      <c r="CZ16" s="451">
        <v>10</v>
      </c>
      <c r="DA16" s="448"/>
      <c r="DB16" s="467"/>
      <c r="DC16" s="468"/>
      <c r="DD16" s="451">
        <f>SUM(DB16:DC16)</f>
        <v>0</v>
      </c>
      <c r="DE16" s="48"/>
      <c r="DF16" s="418">
        <v>2</v>
      </c>
      <c r="DG16" s="418"/>
      <c r="DH16" s="419">
        <f>SUM(DF16:DG16)</f>
        <v>2</v>
      </c>
      <c r="DI16" s="48"/>
      <c r="DJ16" s="418"/>
      <c r="DK16" s="418"/>
      <c r="DL16" s="419">
        <f>SUM(DJ16:DK16)</f>
        <v>0</v>
      </c>
      <c r="DM16" s="48"/>
      <c r="DN16" s="661"/>
    </row>
    <row r="17" spans="1:118" ht="12.75" customHeight="1">
      <c r="A17" s="118">
        <v>14</v>
      </c>
      <c r="B17" s="126">
        <v>13</v>
      </c>
      <c r="C17" s="72" t="s">
        <v>153</v>
      </c>
      <c r="D17" s="377">
        <f>SUM(AG17+AQ17+AS17+BC17+BE17+BI17+BO17+BY17+CI17+CP17+CR17+CX17+CZ17+DD17+DH17+DL17+DN17)</f>
        <v>107.4</v>
      </c>
      <c r="E17" s="48"/>
      <c r="F17" s="442">
        <v>2</v>
      </c>
      <c r="G17" s="80"/>
      <c r="H17" s="443">
        <v>2</v>
      </c>
      <c r="I17" s="80"/>
      <c r="J17" s="443">
        <v>4</v>
      </c>
      <c r="K17" s="80"/>
      <c r="L17" s="443">
        <v>1</v>
      </c>
      <c r="M17" s="444">
        <v>3</v>
      </c>
      <c r="N17" s="88">
        <f>SUM(F17:M17)</f>
        <v>12</v>
      </c>
      <c r="O17" s="48"/>
      <c r="P17" s="79">
        <v>2</v>
      </c>
      <c r="Q17" s="80"/>
      <c r="R17" s="80">
        <v>20</v>
      </c>
      <c r="S17" s="80"/>
      <c r="T17" s="80">
        <v>24</v>
      </c>
      <c r="U17" s="80"/>
      <c r="V17" s="80">
        <v>28</v>
      </c>
      <c r="W17" s="81">
        <v>23.4</v>
      </c>
      <c r="X17" s="384"/>
      <c r="Y17" s="389"/>
      <c r="Z17" s="390"/>
      <c r="AA17" s="390">
        <v>2</v>
      </c>
      <c r="AB17" s="390"/>
      <c r="AC17" s="390">
        <v>1</v>
      </c>
      <c r="AD17" s="391"/>
      <c r="AE17" s="391">
        <v>8</v>
      </c>
      <c r="AF17" s="391"/>
      <c r="AG17" s="392">
        <f>SUM(Y17:AF17)</f>
        <v>11</v>
      </c>
      <c r="AH17" s="384"/>
      <c r="AI17" s="389"/>
      <c r="AJ17" s="390"/>
      <c r="AK17" s="390">
        <v>2</v>
      </c>
      <c r="AL17" s="390"/>
      <c r="AM17" s="390">
        <v>3</v>
      </c>
      <c r="AN17" s="391"/>
      <c r="AO17" s="391">
        <v>1</v>
      </c>
      <c r="AP17" s="391">
        <v>1</v>
      </c>
      <c r="AQ17" s="392">
        <f>SUM(AI17:AP17)</f>
        <v>7</v>
      </c>
      <c r="AR17" s="384"/>
      <c r="AS17" s="392">
        <v>20</v>
      </c>
      <c r="AT17" s="384"/>
      <c r="AU17" s="389"/>
      <c r="AV17" s="390"/>
      <c r="AW17" s="390">
        <v>2</v>
      </c>
      <c r="AX17" s="390"/>
      <c r="AY17" s="390"/>
      <c r="AZ17" s="391"/>
      <c r="BA17" s="391"/>
      <c r="BB17" s="391"/>
      <c r="BC17" s="392">
        <f>SUM(AU17:BB17)</f>
        <v>2</v>
      </c>
      <c r="BD17" s="384"/>
      <c r="BE17" s="392"/>
      <c r="BF17" s="384"/>
      <c r="BG17" s="389"/>
      <c r="BH17" s="390"/>
      <c r="BI17" s="392">
        <f>SUM(BG17:BH17)</f>
        <v>0</v>
      </c>
      <c r="BJ17" s="384"/>
      <c r="BK17" s="390"/>
      <c r="BL17" s="390"/>
      <c r="BM17" s="390"/>
      <c r="BN17" s="391"/>
      <c r="BO17" s="392">
        <f>SUM(BK17:BN17)</f>
        <v>0</v>
      </c>
      <c r="BP17" s="384"/>
      <c r="BQ17" s="389"/>
      <c r="BR17" s="390"/>
      <c r="BS17" s="390">
        <v>1</v>
      </c>
      <c r="BT17" s="390"/>
      <c r="BU17" s="390"/>
      <c r="BV17" s="391"/>
      <c r="BW17" s="391"/>
      <c r="BX17" s="391">
        <v>15</v>
      </c>
      <c r="BY17" s="392">
        <f>SUM(BQ17:BX17)</f>
        <v>16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>SUM(CA17:CH17)</f>
        <v>2</v>
      </c>
      <c r="CJ17" s="48"/>
      <c r="CK17" s="430">
        <v>10</v>
      </c>
      <c r="CL17" s="418">
        <v>2</v>
      </c>
      <c r="CM17" s="80">
        <v>2</v>
      </c>
      <c r="CN17" s="80">
        <v>9</v>
      </c>
      <c r="CO17" s="80">
        <v>2</v>
      </c>
      <c r="CP17" s="419">
        <f>SUM(CK17:CO17)</f>
        <v>25</v>
      </c>
      <c r="CQ17" s="448"/>
      <c r="CR17" s="451">
        <v>3.4</v>
      </c>
      <c r="CS17" s="448"/>
      <c r="CT17" s="390"/>
      <c r="CU17" s="391"/>
      <c r="CV17" s="391"/>
      <c r="CW17" s="391"/>
      <c r="CX17" s="455">
        <f>SUM(CT17:CW17)</f>
        <v>0</v>
      </c>
      <c r="CY17" s="448"/>
      <c r="CZ17" s="451"/>
      <c r="DA17" s="448"/>
      <c r="DB17" s="467"/>
      <c r="DC17" s="468"/>
      <c r="DD17" s="451">
        <f>SUM(DB17:DC17)</f>
        <v>0</v>
      </c>
      <c r="DE17" s="48"/>
      <c r="DF17" s="418">
        <v>8</v>
      </c>
      <c r="DG17" s="418">
        <v>3</v>
      </c>
      <c r="DH17" s="419">
        <f>SUM(DF17:DG17)</f>
        <v>11</v>
      </c>
      <c r="DI17" s="48"/>
      <c r="DJ17" s="418">
        <v>10</v>
      </c>
      <c r="DK17" s="418"/>
      <c r="DL17" s="419">
        <f>SUM(DJ17:DK17)</f>
        <v>10</v>
      </c>
      <c r="DM17" s="48"/>
      <c r="DN17" s="661"/>
    </row>
    <row r="18" spans="1:118" ht="12.75" customHeight="1">
      <c r="A18" s="118">
        <v>15</v>
      </c>
      <c r="B18" s="126">
        <v>15</v>
      </c>
      <c r="C18" s="72" t="s">
        <v>39</v>
      </c>
      <c r="D18" s="377">
        <f>SUM(AG18+AQ18+AS18+BC18+BE18+BI18+BO18+BY18+CI18+CP18+CR18+CX18+CZ18+DD18+DH18+DL18+DN18)</f>
        <v>96</v>
      </c>
      <c r="E18" s="48"/>
      <c r="F18" s="442">
        <v>1</v>
      </c>
      <c r="G18" s="80"/>
      <c r="H18" s="443">
        <v>4</v>
      </c>
      <c r="I18" s="80"/>
      <c r="J18" s="443">
        <v>1</v>
      </c>
      <c r="K18" s="443">
        <v>1</v>
      </c>
      <c r="L18" s="443">
        <v>2</v>
      </c>
      <c r="M18" s="81"/>
      <c r="N18" s="88">
        <f>SUM(F18:M18)</f>
        <v>9</v>
      </c>
      <c r="O18" s="48"/>
      <c r="P18" s="79">
        <v>1</v>
      </c>
      <c r="Q18" s="80"/>
      <c r="R18" s="80">
        <v>27</v>
      </c>
      <c r="S18" s="80"/>
      <c r="T18" s="80">
        <v>1</v>
      </c>
      <c r="U18" s="80">
        <v>44</v>
      </c>
      <c r="V18" s="80">
        <v>3</v>
      </c>
      <c r="W18" s="81"/>
      <c r="X18" s="384"/>
      <c r="Y18" s="389"/>
      <c r="Z18" s="390"/>
      <c r="AA18" s="390"/>
      <c r="AB18" s="390"/>
      <c r="AC18" s="390"/>
      <c r="AD18" s="391">
        <v>1</v>
      </c>
      <c r="AE18" s="391"/>
      <c r="AF18" s="391"/>
      <c r="AG18" s="392">
        <f>SUM(Y18:AF18)</f>
        <v>1</v>
      </c>
      <c r="AH18" s="384"/>
      <c r="AI18" s="389"/>
      <c r="AJ18" s="390"/>
      <c r="AK18" s="390">
        <v>4</v>
      </c>
      <c r="AL18" s="390"/>
      <c r="AM18" s="390"/>
      <c r="AN18" s="391">
        <v>20</v>
      </c>
      <c r="AO18" s="391">
        <v>1</v>
      </c>
      <c r="AP18" s="391"/>
      <c r="AQ18" s="392">
        <f>SUM(AI18:AP18)</f>
        <v>25</v>
      </c>
      <c r="AR18" s="384"/>
      <c r="AS18" s="392">
        <v>30</v>
      </c>
      <c r="AT18" s="384"/>
      <c r="AU18" s="389"/>
      <c r="AV18" s="390"/>
      <c r="AW18" s="390">
        <v>2</v>
      </c>
      <c r="AX18" s="390"/>
      <c r="AY18" s="390"/>
      <c r="AZ18" s="391">
        <v>1</v>
      </c>
      <c r="BA18" s="391"/>
      <c r="BB18" s="391"/>
      <c r="BC18" s="392">
        <f>SUM(AU18:BB18)</f>
        <v>3</v>
      </c>
      <c r="BD18" s="384"/>
      <c r="BE18" s="392"/>
      <c r="BF18" s="384"/>
      <c r="BG18" s="389"/>
      <c r="BH18" s="390"/>
      <c r="BI18" s="392">
        <f>SUM(BG18:BH18)</f>
        <v>0</v>
      </c>
      <c r="BJ18" s="384"/>
      <c r="BK18" s="390"/>
      <c r="BL18" s="390"/>
      <c r="BM18" s="390"/>
      <c r="BN18" s="391"/>
      <c r="BO18" s="392">
        <f>SUM(BK18:BN18)</f>
        <v>0</v>
      </c>
      <c r="BP18" s="384"/>
      <c r="BQ18" s="389"/>
      <c r="BR18" s="390"/>
      <c r="BS18" s="390">
        <v>6</v>
      </c>
      <c r="BT18" s="390"/>
      <c r="BU18" s="390"/>
      <c r="BV18" s="391"/>
      <c r="BW18" s="391"/>
      <c r="BX18" s="391"/>
      <c r="BY18" s="392">
        <f>SUM(BQ18:BX18)</f>
        <v>6</v>
      </c>
      <c r="BZ18" s="384"/>
      <c r="CA18" s="389"/>
      <c r="CB18" s="390"/>
      <c r="CC18" s="390">
        <v>2</v>
      </c>
      <c r="CD18" s="390"/>
      <c r="CE18" s="390"/>
      <c r="CF18" s="391"/>
      <c r="CG18" s="391"/>
      <c r="CH18" s="391"/>
      <c r="CI18" s="392">
        <f>SUM(CA18:CH18)</f>
        <v>2</v>
      </c>
      <c r="CJ18" s="48"/>
      <c r="CK18" s="418">
        <v>10</v>
      </c>
      <c r="CL18" s="418">
        <v>2</v>
      </c>
      <c r="CM18" s="80">
        <v>2</v>
      </c>
      <c r="CN18" s="80">
        <v>2</v>
      </c>
      <c r="CO18" s="80">
        <v>1</v>
      </c>
      <c r="CP18" s="419">
        <f>SUM(CK18:CO18)</f>
        <v>17</v>
      </c>
      <c r="CQ18" s="448"/>
      <c r="CR18" s="451"/>
      <c r="CS18" s="448"/>
      <c r="CT18" s="390"/>
      <c r="CU18" s="391">
        <v>1</v>
      </c>
      <c r="CV18" s="391"/>
      <c r="CW18" s="391"/>
      <c r="CX18" s="455">
        <f>SUM(CT18:CW18)</f>
        <v>1</v>
      </c>
      <c r="CY18" s="448"/>
      <c r="CZ18" s="451">
        <v>10</v>
      </c>
      <c r="DA18" s="448"/>
      <c r="DB18" s="467"/>
      <c r="DC18" s="468"/>
      <c r="DD18" s="451">
        <f>SUM(DB18:DC18)</f>
        <v>0</v>
      </c>
      <c r="DE18" s="48"/>
      <c r="DF18" s="418">
        <v>1</v>
      </c>
      <c r="DG18" s="418"/>
      <c r="DH18" s="419">
        <f>SUM(DF18:DG18)</f>
        <v>1</v>
      </c>
      <c r="DI18" s="48"/>
      <c r="DJ18" s="418"/>
      <c r="DK18" s="418"/>
      <c r="DL18" s="419">
        <f>SUM(DJ18:DK18)</f>
        <v>0</v>
      </c>
      <c r="DM18" s="48"/>
      <c r="DN18" s="661"/>
    </row>
    <row r="19" spans="1:118" ht="12.75" customHeight="1">
      <c r="A19" s="118">
        <v>16</v>
      </c>
      <c r="B19" s="126">
        <v>7</v>
      </c>
      <c r="C19" s="73" t="s">
        <v>755</v>
      </c>
      <c r="D19" s="377">
        <f>SUM(AG19+AQ19+AS19+BC19+BE19+BI19+BO19+BY19+CI19+CP19+CR19+CX19+CZ19+DD19+DH19+DL19+DN19)</f>
        <v>91</v>
      </c>
      <c r="E19" s="48"/>
      <c r="F19" s="442">
        <v>2</v>
      </c>
      <c r="G19" s="80"/>
      <c r="H19" s="443">
        <v>1</v>
      </c>
      <c r="I19" s="80"/>
      <c r="J19" s="443">
        <v>2</v>
      </c>
      <c r="K19" s="80"/>
      <c r="L19" s="443">
        <v>3</v>
      </c>
      <c r="M19" s="444">
        <v>2</v>
      </c>
      <c r="N19" s="88">
        <f>SUM(F19:M19)</f>
        <v>10</v>
      </c>
      <c r="O19" s="48"/>
      <c r="P19" s="79">
        <v>21</v>
      </c>
      <c r="Q19" s="80"/>
      <c r="R19" s="80">
        <v>1</v>
      </c>
      <c r="S19" s="80"/>
      <c r="T19" s="80">
        <v>3</v>
      </c>
      <c r="U19" s="80"/>
      <c r="V19" s="80">
        <v>3</v>
      </c>
      <c r="W19" s="81">
        <v>3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>SUM(Y19:AF19)</f>
        <v>0</v>
      </c>
      <c r="AH19" s="384"/>
      <c r="AI19" s="389"/>
      <c r="AJ19" s="390"/>
      <c r="AK19" s="390"/>
      <c r="AL19" s="390"/>
      <c r="AM19" s="390"/>
      <c r="AN19" s="391"/>
      <c r="AO19" s="391"/>
      <c r="AP19" s="391">
        <v>1</v>
      </c>
      <c r="AQ19" s="392">
        <f>SUM(AI19:AP19)</f>
        <v>1</v>
      </c>
      <c r="AR19" s="384"/>
      <c r="AS19" s="392"/>
      <c r="AT19" s="384"/>
      <c r="AU19" s="389"/>
      <c r="AV19" s="390"/>
      <c r="AW19" s="390"/>
      <c r="AX19" s="390"/>
      <c r="AY19" s="390"/>
      <c r="AZ19" s="391"/>
      <c r="BA19" s="391"/>
      <c r="BB19" s="391"/>
      <c r="BC19" s="392">
        <f>SUM(AU19:BB19)</f>
        <v>0</v>
      </c>
      <c r="BD19" s="384"/>
      <c r="BE19" s="392"/>
      <c r="BF19" s="384"/>
      <c r="BG19" s="389">
        <v>50</v>
      </c>
      <c r="BH19" s="390"/>
      <c r="BI19" s="392">
        <f>SUM(BG19:BH19)</f>
        <v>50</v>
      </c>
      <c r="BJ19" s="384"/>
      <c r="BK19" s="390"/>
      <c r="BL19" s="390"/>
      <c r="BM19" s="390"/>
      <c r="BN19" s="391"/>
      <c r="BO19" s="392">
        <f>SUM(BK19:BN19)</f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>SUM(BQ19:BX19)</f>
        <v>0</v>
      </c>
      <c r="BZ19" s="384"/>
      <c r="CA19" s="389"/>
      <c r="CB19" s="390"/>
      <c r="CC19" s="390">
        <v>1</v>
      </c>
      <c r="CD19" s="390"/>
      <c r="CE19" s="390"/>
      <c r="CF19" s="391"/>
      <c r="CG19" s="391"/>
      <c r="CH19" s="391"/>
      <c r="CI19" s="392">
        <f>SUM(CA19:CH19)</f>
        <v>1</v>
      </c>
      <c r="CJ19" s="48"/>
      <c r="CK19" s="430">
        <v>10</v>
      </c>
      <c r="CL19" s="418">
        <v>1</v>
      </c>
      <c r="CM19" s="80">
        <v>2</v>
      </c>
      <c r="CN19" s="80">
        <v>2</v>
      </c>
      <c r="CO19" s="80">
        <v>2</v>
      </c>
      <c r="CP19" s="419">
        <f>SUM(CK19:CO19)</f>
        <v>17</v>
      </c>
      <c r="CQ19" s="448"/>
      <c r="CR19" s="451"/>
      <c r="CS19" s="448"/>
      <c r="CT19" s="390">
        <v>1</v>
      </c>
      <c r="CU19" s="391"/>
      <c r="CV19" s="391"/>
      <c r="CW19" s="391"/>
      <c r="CX19" s="455">
        <f>SUM(CT19:CW19)</f>
        <v>1</v>
      </c>
      <c r="CY19" s="448"/>
      <c r="CZ19" s="451"/>
      <c r="DA19" s="448"/>
      <c r="DB19" s="467">
        <v>20</v>
      </c>
      <c r="DC19" s="468"/>
      <c r="DD19" s="451">
        <f>SUM(DB19:DC19)</f>
        <v>20</v>
      </c>
      <c r="DE19" s="48"/>
      <c r="DF19" s="418"/>
      <c r="DG19" s="418">
        <v>1</v>
      </c>
      <c r="DH19" s="419">
        <f>SUM(DF19:DG19)</f>
        <v>1</v>
      </c>
      <c r="DI19" s="48"/>
      <c r="DJ19" s="418"/>
      <c r="DK19" s="418"/>
      <c r="DL19" s="419">
        <f>SUM(DJ19:DK19)</f>
        <v>0</v>
      </c>
      <c r="DM19" s="48"/>
      <c r="DN19" s="661"/>
    </row>
    <row r="20" spans="1:118" ht="12.75" customHeight="1">
      <c r="A20" s="118">
        <v>17</v>
      </c>
      <c r="B20" s="126">
        <v>16</v>
      </c>
      <c r="C20" s="73" t="s">
        <v>27</v>
      </c>
      <c r="D20" s="437">
        <f>SUM(AG20+AQ20+AS20+BC20+BE20+BI20+BO20+BY20+CI20+CP20+CR20+CX20+CZ20+DD20+DH20+DL20+DN20)</f>
        <v>53</v>
      </c>
      <c r="E20" s="48"/>
      <c r="F20" s="79"/>
      <c r="G20" s="80"/>
      <c r="H20" s="443">
        <v>1</v>
      </c>
      <c r="I20" s="80"/>
      <c r="J20" s="80"/>
      <c r="K20" s="80"/>
      <c r="L20" s="443">
        <v>3</v>
      </c>
      <c r="M20" s="444">
        <v>2</v>
      </c>
      <c r="N20" s="88">
        <f>SUM(F20:M20)</f>
        <v>6</v>
      </c>
      <c r="O20" s="48"/>
      <c r="P20" s="79"/>
      <c r="Q20" s="80"/>
      <c r="R20" s="80">
        <v>12</v>
      </c>
      <c r="S20" s="80"/>
      <c r="T20" s="80"/>
      <c r="U20" s="80"/>
      <c r="V20" s="80">
        <v>9</v>
      </c>
      <c r="W20" s="81">
        <v>32</v>
      </c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>SUM(Y20:AF20)</f>
        <v>0</v>
      </c>
      <c r="AH20" s="384"/>
      <c r="AI20" s="389"/>
      <c r="AJ20" s="390"/>
      <c r="AK20" s="390">
        <v>1</v>
      </c>
      <c r="AL20" s="390"/>
      <c r="AM20" s="390"/>
      <c r="AN20" s="391"/>
      <c r="AO20" s="391"/>
      <c r="AP20" s="391">
        <v>1</v>
      </c>
      <c r="AQ20" s="392">
        <f>SUM(AI20:AP20)</f>
        <v>2</v>
      </c>
      <c r="AR20" s="384"/>
      <c r="AS20" s="392">
        <v>10</v>
      </c>
      <c r="AT20" s="384"/>
      <c r="AU20" s="389"/>
      <c r="AV20" s="390"/>
      <c r="AW20" s="390">
        <v>1</v>
      </c>
      <c r="AX20" s="390"/>
      <c r="AY20" s="390"/>
      <c r="AZ20" s="391"/>
      <c r="BA20" s="391"/>
      <c r="BB20" s="391"/>
      <c r="BC20" s="392">
        <f>SUM(AU20:BB20)</f>
        <v>1</v>
      </c>
      <c r="BD20" s="384"/>
      <c r="BE20" s="392"/>
      <c r="BF20" s="384"/>
      <c r="BG20" s="389"/>
      <c r="BH20" s="390"/>
      <c r="BI20" s="392">
        <f>SUM(BG20:BH20)</f>
        <v>0</v>
      </c>
      <c r="BJ20" s="384"/>
      <c r="BK20" s="390"/>
      <c r="BL20" s="390"/>
      <c r="BM20" s="390"/>
      <c r="BN20" s="391"/>
      <c r="BO20" s="392">
        <f>SUM(BK20:BN20)</f>
        <v>0</v>
      </c>
      <c r="BP20" s="384"/>
      <c r="BQ20" s="389"/>
      <c r="BR20" s="390"/>
      <c r="BS20" s="390"/>
      <c r="BT20" s="390"/>
      <c r="BU20" s="390"/>
      <c r="BV20" s="391"/>
      <c r="BW20" s="391"/>
      <c r="BX20" s="391"/>
      <c r="BY20" s="392">
        <f>SUM(BQ20:BX20)</f>
        <v>0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>SUM(CA20:CH20)</f>
        <v>0</v>
      </c>
      <c r="CJ20" s="48"/>
      <c r="CK20" s="418"/>
      <c r="CL20" s="418"/>
      <c r="CM20" s="80"/>
      <c r="CN20" s="80"/>
      <c r="CO20" s="80"/>
      <c r="CP20" s="419">
        <f>SUM(CK20:CO20)</f>
        <v>0</v>
      </c>
      <c r="CQ20" s="448"/>
      <c r="CR20" s="451">
        <v>12</v>
      </c>
      <c r="CS20" s="448"/>
      <c r="CT20" s="390"/>
      <c r="CU20" s="391"/>
      <c r="CV20" s="391"/>
      <c r="CW20" s="391"/>
      <c r="CX20" s="455">
        <f>SUM(CT20:CW20)</f>
        <v>0</v>
      </c>
      <c r="CY20" s="448"/>
      <c r="CZ20" s="451"/>
      <c r="DA20" s="448"/>
      <c r="DB20" s="467"/>
      <c r="DC20" s="468"/>
      <c r="DD20" s="451">
        <f>SUM(DB20:DC20)</f>
        <v>0</v>
      </c>
      <c r="DE20" s="48"/>
      <c r="DF20" s="418">
        <v>1</v>
      </c>
      <c r="DG20" s="418">
        <v>7</v>
      </c>
      <c r="DH20" s="419">
        <f>SUM(DF20:DG20)</f>
        <v>8</v>
      </c>
      <c r="DI20" s="48"/>
      <c r="DJ20" s="418"/>
      <c r="DK20" s="418">
        <v>20</v>
      </c>
      <c r="DL20" s="419">
        <f>SUM(DJ20:DK20)</f>
        <v>20</v>
      </c>
      <c r="DM20" s="48"/>
      <c r="DN20" s="661"/>
    </row>
    <row r="21" spans="1:118" ht="12.75" customHeight="1">
      <c r="A21" s="118">
        <v>18</v>
      </c>
      <c r="B21" s="126">
        <v>24</v>
      </c>
      <c r="C21" s="293" t="s">
        <v>237</v>
      </c>
      <c r="D21" s="377">
        <f>SUM(AG21+AQ21+AS21+BC21+BE21+BI21+BO21+BY21+CI21+CP21+CR21+CX21+CZ21+DD21+DH21+DL21+DN21)</f>
        <v>51.8</v>
      </c>
      <c r="E21" s="48"/>
      <c r="F21" s="79"/>
      <c r="G21" s="80"/>
      <c r="H21" s="80"/>
      <c r="I21" s="443">
        <v>1</v>
      </c>
      <c r="J21" s="443">
        <v>2</v>
      </c>
      <c r="K21" s="80"/>
      <c r="L21" s="443">
        <v>4</v>
      </c>
      <c r="M21" s="81"/>
      <c r="N21" s="88">
        <f>SUM(F21:M21)</f>
        <v>7</v>
      </c>
      <c r="O21" s="48"/>
      <c r="P21" s="79"/>
      <c r="Q21" s="80"/>
      <c r="R21" s="80"/>
      <c r="S21" s="80"/>
      <c r="T21" s="80">
        <v>2</v>
      </c>
      <c r="U21" s="80"/>
      <c r="V21" s="80">
        <v>39.8</v>
      </c>
      <c r="W21" s="81"/>
      <c r="X21" s="384"/>
      <c r="Y21" s="389"/>
      <c r="Z21" s="390"/>
      <c r="AA21" s="390"/>
      <c r="AB21" s="390"/>
      <c r="AC21" s="390"/>
      <c r="AD21" s="391"/>
      <c r="AE21" s="391"/>
      <c r="AF21" s="391"/>
      <c r="AG21" s="392">
        <f>SUM(Y21:AF21)</f>
        <v>0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>SUM(AI21:AP21)</f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>SUM(AU21:BB21)</f>
        <v>0</v>
      </c>
      <c r="BD21" s="384"/>
      <c r="BE21" s="392"/>
      <c r="BF21" s="384"/>
      <c r="BG21" s="389"/>
      <c r="BH21" s="390"/>
      <c r="BI21" s="392">
        <f>SUM(BG21:BH21)</f>
        <v>0</v>
      </c>
      <c r="BJ21" s="384"/>
      <c r="BK21" s="390"/>
      <c r="BL21" s="390"/>
      <c r="BM21" s="390"/>
      <c r="BN21" s="391"/>
      <c r="BO21" s="392">
        <f>SUM(BK21:BN21)</f>
        <v>0</v>
      </c>
      <c r="BP21" s="384"/>
      <c r="BQ21" s="389"/>
      <c r="BR21" s="390"/>
      <c r="BS21" s="390"/>
      <c r="BT21" s="390"/>
      <c r="BU21" s="390"/>
      <c r="BV21" s="391"/>
      <c r="BW21" s="391">
        <v>11</v>
      </c>
      <c r="BX21" s="391"/>
      <c r="BY21" s="392">
        <f>SUM(BQ21:BX21)</f>
        <v>11</v>
      </c>
      <c r="BZ21" s="384"/>
      <c r="CA21" s="389"/>
      <c r="CB21" s="390"/>
      <c r="CC21" s="390"/>
      <c r="CD21" s="390"/>
      <c r="CE21" s="390"/>
      <c r="CF21" s="391"/>
      <c r="CG21" s="391"/>
      <c r="CH21" s="391"/>
      <c r="CI21" s="392">
        <f>SUM(CA21:CH21)</f>
        <v>0</v>
      </c>
      <c r="CJ21" s="48"/>
      <c r="CK21" s="418">
        <v>10</v>
      </c>
      <c r="CL21" s="418"/>
      <c r="CM21" s="80">
        <v>2</v>
      </c>
      <c r="CN21" s="80">
        <v>2</v>
      </c>
      <c r="CO21" s="80">
        <v>1</v>
      </c>
      <c r="CP21" s="419">
        <f>SUM(CK21:CO21)</f>
        <v>15</v>
      </c>
      <c r="CQ21" s="448"/>
      <c r="CR21" s="451">
        <v>6.8</v>
      </c>
      <c r="CS21" s="448"/>
      <c r="CT21" s="390"/>
      <c r="CU21" s="391"/>
      <c r="CV21" s="391"/>
      <c r="CW21" s="391"/>
      <c r="CX21" s="455">
        <f>SUM(CT21:CW21)</f>
        <v>0</v>
      </c>
      <c r="CY21" s="448"/>
      <c r="CZ21" s="451"/>
      <c r="DA21" s="448"/>
      <c r="DB21" s="467"/>
      <c r="DC21" s="468"/>
      <c r="DD21" s="451">
        <f>SUM(DB21:DC21)</f>
        <v>0</v>
      </c>
      <c r="DE21" s="48"/>
      <c r="DF21" s="418">
        <v>9</v>
      </c>
      <c r="DG21" s="418"/>
      <c r="DH21" s="419">
        <f>SUM(DF21:DG21)</f>
        <v>9</v>
      </c>
      <c r="DI21" s="48"/>
      <c r="DJ21" s="418">
        <v>10</v>
      </c>
      <c r="DK21" s="418"/>
      <c r="DL21" s="419">
        <f>SUM(DJ21:DK21)</f>
        <v>10</v>
      </c>
      <c r="DM21" s="48"/>
      <c r="DN21" s="661"/>
    </row>
    <row r="22" spans="1:118" ht="12.75" customHeight="1">
      <c r="A22" s="118">
        <v>19</v>
      </c>
      <c r="B22" s="126">
        <v>24</v>
      </c>
      <c r="C22" s="73" t="s">
        <v>20</v>
      </c>
      <c r="D22" s="437">
        <f>SUM(AG22+AQ22+AS22+BC22+BE22+BI22+BO22+BY22+CI22+CP22+CR22+CX22+CZ22+DD22+DH22+DL22+DN22)</f>
        <v>33</v>
      </c>
      <c r="E22" s="48"/>
      <c r="F22" s="442">
        <v>1</v>
      </c>
      <c r="G22" s="80"/>
      <c r="H22" s="443">
        <v>4</v>
      </c>
      <c r="I22" s="443">
        <v>1</v>
      </c>
      <c r="J22" s="443">
        <v>2</v>
      </c>
      <c r="K22" s="80"/>
      <c r="L22" s="443">
        <v>1</v>
      </c>
      <c r="M22" s="444">
        <v>1</v>
      </c>
      <c r="N22" s="88">
        <f>SUM(F22:M22)</f>
        <v>10</v>
      </c>
      <c r="O22" s="48"/>
      <c r="P22" s="79">
        <v>1</v>
      </c>
      <c r="Q22" s="80"/>
      <c r="R22" s="80">
        <v>9</v>
      </c>
      <c r="S22" s="80">
        <v>1</v>
      </c>
      <c r="T22" s="80">
        <v>10</v>
      </c>
      <c r="U22" s="80"/>
      <c r="V22" s="80">
        <v>1</v>
      </c>
      <c r="W22" s="81">
        <v>1</v>
      </c>
      <c r="X22" s="384"/>
      <c r="Y22" s="389">
        <v>1</v>
      </c>
      <c r="Z22" s="390"/>
      <c r="AA22" s="390">
        <v>1</v>
      </c>
      <c r="AB22" s="390">
        <v>1</v>
      </c>
      <c r="AC22" s="390"/>
      <c r="AD22" s="391"/>
      <c r="AE22" s="391"/>
      <c r="AF22" s="391"/>
      <c r="AG22" s="392">
        <f>SUM(Y22:AF22)</f>
        <v>3</v>
      </c>
      <c r="AH22" s="384"/>
      <c r="AI22" s="389"/>
      <c r="AJ22" s="390"/>
      <c r="AK22" s="390">
        <v>2</v>
      </c>
      <c r="AL22" s="390"/>
      <c r="AM22" s="390">
        <v>1</v>
      </c>
      <c r="AN22" s="391"/>
      <c r="AO22" s="391"/>
      <c r="AP22" s="391"/>
      <c r="AQ22" s="392">
        <f>SUM(AI22:AP22)</f>
        <v>3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>SUM(AU22:BB22)</f>
        <v>0</v>
      </c>
      <c r="BD22" s="384"/>
      <c r="BE22" s="392"/>
      <c r="BF22" s="384"/>
      <c r="BG22" s="389"/>
      <c r="BH22" s="390"/>
      <c r="BI22" s="392">
        <f>SUM(BG22:BH22)</f>
        <v>0</v>
      </c>
      <c r="BJ22" s="384"/>
      <c r="BK22" s="390"/>
      <c r="BL22" s="390"/>
      <c r="BM22" s="390"/>
      <c r="BN22" s="391"/>
      <c r="BO22" s="392">
        <f>SUM(BK22:BN22)</f>
        <v>0</v>
      </c>
      <c r="BP22" s="384"/>
      <c r="BQ22" s="389"/>
      <c r="BR22" s="390"/>
      <c r="BS22" s="390">
        <v>1</v>
      </c>
      <c r="BT22" s="390"/>
      <c r="BU22" s="390"/>
      <c r="BV22" s="391"/>
      <c r="BW22" s="391"/>
      <c r="BX22" s="391"/>
      <c r="BY22" s="392">
        <f>SUM(BQ22:BX22)</f>
        <v>1</v>
      </c>
      <c r="BZ22" s="384"/>
      <c r="CA22" s="389"/>
      <c r="CB22" s="390"/>
      <c r="CC22" s="390">
        <v>1</v>
      </c>
      <c r="CD22" s="390"/>
      <c r="CE22" s="390">
        <v>1</v>
      </c>
      <c r="CF22" s="391"/>
      <c r="CG22" s="391"/>
      <c r="CH22" s="391"/>
      <c r="CI22" s="392">
        <f>SUM(CA22:CH22)</f>
        <v>2</v>
      </c>
      <c r="CJ22" s="48"/>
      <c r="CK22" s="418">
        <v>10</v>
      </c>
      <c r="CL22" s="418">
        <v>2</v>
      </c>
      <c r="CM22" s="80">
        <v>2</v>
      </c>
      <c r="CN22" s="80">
        <v>2</v>
      </c>
      <c r="CO22" s="80">
        <v>1</v>
      </c>
      <c r="CP22" s="419">
        <f>SUM(CK22:CO22)</f>
        <v>17</v>
      </c>
      <c r="CQ22" s="448"/>
      <c r="CR22" s="451">
        <v>6</v>
      </c>
      <c r="CS22" s="448"/>
      <c r="CT22" s="390"/>
      <c r="CU22" s="391"/>
      <c r="CV22" s="391"/>
      <c r="CW22" s="391"/>
      <c r="CX22" s="455">
        <f>SUM(CT22:CW22)</f>
        <v>0</v>
      </c>
      <c r="CY22" s="448"/>
      <c r="CZ22" s="451"/>
      <c r="DA22" s="448"/>
      <c r="DB22" s="467"/>
      <c r="DC22" s="468"/>
      <c r="DD22" s="451">
        <f>SUM(DB22:DC22)</f>
        <v>0</v>
      </c>
      <c r="DE22" s="48"/>
      <c r="DF22" s="418"/>
      <c r="DG22" s="418">
        <v>1</v>
      </c>
      <c r="DH22" s="419">
        <f>SUM(DF22:DG22)</f>
        <v>1</v>
      </c>
      <c r="DI22" s="48"/>
      <c r="DJ22" s="418"/>
      <c r="DK22" s="418"/>
      <c r="DL22" s="419">
        <f>SUM(DJ22:DK22)</f>
        <v>0</v>
      </c>
      <c r="DM22" s="48"/>
      <c r="DN22" s="661"/>
    </row>
    <row r="23" spans="1:118" ht="12.75" customHeight="1">
      <c r="A23" s="118">
        <v>20</v>
      </c>
      <c r="B23" s="126">
        <v>22</v>
      </c>
      <c r="C23" s="72" t="s">
        <v>19</v>
      </c>
      <c r="D23" s="377">
        <f>SUM(AG23+AQ23+AS23+BC23+BE23+BI23+BO23+BY23+CI23+CP23+CR23+CX23+CZ23+DD23+DH23+DL23+DN23)</f>
        <v>28</v>
      </c>
      <c r="E23" s="48"/>
      <c r="F23" s="442">
        <v>1</v>
      </c>
      <c r="G23" s="443">
        <v>1</v>
      </c>
      <c r="H23" s="443">
        <v>2</v>
      </c>
      <c r="I23" s="80"/>
      <c r="J23" s="443">
        <v>2</v>
      </c>
      <c r="K23" s="80"/>
      <c r="L23" s="443">
        <v>1</v>
      </c>
      <c r="M23" s="444">
        <v>1</v>
      </c>
      <c r="N23" s="88">
        <f>SUM(F23:M23)</f>
        <v>8</v>
      </c>
      <c r="O23" s="48"/>
      <c r="P23" s="79">
        <v>1</v>
      </c>
      <c r="Q23" s="80">
        <v>8</v>
      </c>
      <c r="R23" s="80">
        <v>4</v>
      </c>
      <c r="S23" s="80"/>
      <c r="T23" s="80">
        <v>2</v>
      </c>
      <c r="U23" s="80"/>
      <c r="V23" s="80">
        <v>1</v>
      </c>
      <c r="W23" s="81">
        <v>2</v>
      </c>
      <c r="X23" s="384"/>
      <c r="Y23" s="389"/>
      <c r="Z23" s="390">
        <v>8</v>
      </c>
      <c r="AA23" s="390">
        <v>1</v>
      </c>
      <c r="AB23" s="390"/>
      <c r="AC23" s="390"/>
      <c r="AD23" s="391"/>
      <c r="AE23" s="391"/>
      <c r="AF23" s="391"/>
      <c r="AG23" s="392">
        <f>SUM(Y23:AF23)</f>
        <v>9</v>
      </c>
      <c r="AH23" s="384"/>
      <c r="AI23" s="389"/>
      <c r="AJ23" s="390"/>
      <c r="AK23" s="390"/>
      <c r="AL23" s="390"/>
      <c r="AM23" s="390"/>
      <c r="AN23" s="391"/>
      <c r="AO23" s="391"/>
      <c r="AP23" s="391"/>
      <c r="AQ23" s="392">
        <f>SUM(AI23:AP23)</f>
        <v>0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>SUM(AU23:BB23)</f>
        <v>0</v>
      </c>
      <c r="BD23" s="384"/>
      <c r="BE23" s="392"/>
      <c r="BF23" s="384"/>
      <c r="BG23" s="389"/>
      <c r="BH23" s="390"/>
      <c r="BI23" s="392">
        <f>SUM(BG23:BH23)</f>
        <v>0</v>
      </c>
      <c r="BJ23" s="384"/>
      <c r="BK23" s="390"/>
      <c r="BL23" s="390"/>
      <c r="BM23" s="390"/>
      <c r="BN23" s="391"/>
      <c r="BO23" s="392">
        <f>SUM(BK23:BN23)</f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>SUM(BQ23:BX23)</f>
        <v>0</v>
      </c>
      <c r="BZ23" s="384"/>
      <c r="CA23" s="389"/>
      <c r="CB23" s="390"/>
      <c r="CC23" s="390">
        <v>1</v>
      </c>
      <c r="CD23" s="390"/>
      <c r="CE23" s="390"/>
      <c r="CF23" s="391"/>
      <c r="CG23" s="391"/>
      <c r="CH23" s="391"/>
      <c r="CI23" s="392">
        <f>SUM(CA23:CH23)</f>
        <v>1</v>
      </c>
      <c r="CJ23" s="48"/>
      <c r="CK23" s="418">
        <v>10</v>
      </c>
      <c r="CL23" s="418">
        <v>1</v>
      </c>
      <c r="CM23" s="80">
        <v>2</v>
      </c>
      <c r="CN23" s="80">
        <v>2</v>
      </c>
      <c r="CO23" s="80">
        <v>2</v>
      </c>
      <c r="CP23" s="419">
        <f>SUM(CK23:CO23)</f>
        <v>17</v>
      </c>
      <c r="CQ23" s="448"/>
      <c r="CR23" s="451"/>
      <c r="CS23" s="448"/>
      <c r="CT23" s="390"/>
      <c r="CU23" s="391"/>
      <c r="CV23" s="391"/>
      <c r="CW23" s="391"/>
      <c r="CX23" s="455">
        <f>SUM(CT23:CW23)</f>
        <v>0</v>
      </c>
      <c r="CY23" s="448"/>
      <c r="CZ23" s="451"/>
      <c r="DA23" s="448"/>
      <c r="DB23" s="467"/>
      <c r="DC23" s="468"/>
      <c r="DD23" s="451">
        <f>SUM(DB23:DC23)</f>
        <v>0</v>
      </c>
      <c r="DE23" s="48"/>
      <c r="DF23" s="418"/>
      <c r="DG23" s="418">
        <v>1</v>
      </c>
      <c r="DH23" s="419">
        <f>SUM(DF23:DG23)</f>
        <v>1</v>
      </c>
      <c r="DI23" s="48"/>
      <c r="DJ23" s="418"/>
      <c r="DK23" s="418"/>
      <c r="DL23" s="419">
        <f>SUM(DJ23:DK23)</f>
        <v>0</v>
      </c>
      <c r="DM23" s="48"/>
      <c r="DN23" s="661"/>
    </row>
    <row r="24" spans="1:118" ht="12.75" customHeight="1">
      <c r="A24" s="113">
        <v>21</v>
      </c>
      <c r="B24" s="126">
        <v>14</v>
      </c>
      <c r="C24" s="72" t="s">
        <v>57</v>
      </c>
      <c r="D24" s="377">
        <f>SUM(AG24+AQ24+AS24+BC24+BE24+BI24+BO24+BY24+CI24+CP24+CR24+CX24+CZ24+DD24+DH24+DL24+DN24)</f>
        <v>25</v>
      </c>
      <c r="E24" s="48"/>
      <c r="F24" s="79"/>
      <c r="G24" s="80"/>
      <c r="H24" s="443">
        <v>2</v>
      </c>
      <c r="I24" s="443">
        <v>1</v>
      </c>
      <c r="J24" s="443">
        <v>3</v>
      </c>
      <c r="K24" s="443">
        <v>1</v>
      </c>
      <c r="L24" s="80"/>
      <c r="M24" s="81"/>
      <c r="N24" s="88">
        <f>SUM(F24:M24)</f>
        <v>7</v>
      </c>
      <c r="O24" s="48"/>
      <c r="P24" s="79"/>
      <c r="Q24" s="80"/>
      <c r="R24" s="80">
        <v>2</v>
      </c>
      <c r="S24" s="80">
        <v>1</v>
      </c>
      <c r="T24" s="80">
        <v>3</v>
      </c>
      <c r="U24" s="80">
        <v>9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>SUM(Y24:AF24)</f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>SUM(AI24:AP24)</f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>SUM(AU24:BB24)</f>
        <v>0</v>
      </c>
      <c r="BD24" s="384"/>
      <c r="BE24" s="392"/>
      <c r="BF24" s="384"/>
      <c r="BG24" s="389"/>
      <c r="BH24" s="390"/>
      <c r="BI24" s="392">
        <f>SUM(BG24:BH24)</f>
        <v>0</v>
      </c>
      <c r="BJ24" s="384"/>
      <c r="BK24" s="390"/>
      <c r="BL24" s="390"/>
      <c r="BM24" s="390"/>
      <c r="BN24" s="391"/>
      <c r="BO24" s="392">
        <f>SUM(BK24:BN24)</f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>SUM(BQ24:BX24)</f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>SUM(CA24:CH24)</f>
        <v>0</v>
      </c>
      <c r="CJ24" s="48"/>
      <c r="CK24" s="430">
        <v>10</v>
      </c>
      <c r="CL24" s="418">
        <v>1</v>
      </c>
      <c r="CM24" s="80">
        <v>2</v>
      </c>
      <c r="CN24" s="80">
        <v>2</v>
      </c>
      <c r="CO24" s="80"/>
      <c r="CP24" s="419">
        <f>SUM(CK24:CO24)</f>
        <v>15</v>
      </c>
      <c r="CQ24" s="448"/>
      <c r="CR24" s="451">
        <v>6</v>
      </c>
      <c r="CS24" s="448"/>
      <c r="CT24" s="390">
        <v>2</v>
      </c>
      <c r="CU24" s="391">
        <v>1</v>
      </c>
      <c r="CV24" s="391"/>
      <c r="CW24" s="391"/>
      <c r="CX24" s="455">
        <f>SUM(CT24:CW24)</f>
        <v>3</v>
      </c>
      <c r="CY24" s="448"/>
      <c r="CZ24" s="451"/>
      <c r="DA24" s="448"/>
      <c r="DB24" s="467"/>
      <c r="DC24" s="468"/>
      <c r="DD24" s="451">
        <f>SUM(DB24:DC24)</f>
        <v>0</v>
      </c>
      <c r="DE24" s="48"/>
      <c r="DF24" s="418"/>
      <c r="DG24" s="418"/>
      <c r="DH24" s="419">
        <f>SUM(DF24:DG24)</f>
        <v>0</v>
      </c>
      <c r="DI24" s="48"/>
      <c r="DJ24" s="418"/>
      <c r="DK24" s="418"/>
      <c r="DL24" s="419">
        <f>SUM(DJ24:DK24)</f>
        <v>0</v>
      </c>
      <c r="DM24" s="48"/>
      <c r="DN24" s="661"/>
    </row>
    <row r="25" spans="1:118" ht="12.75" customHeight="1">
      <c r="A25" s="113">
        <v>22</v>
      </c>
      <c r="B25" s="126">
        <v>19</v>
      </c>
      <c r="C25" s="73" t="s">
        <v>729</v>
      </c>
      <c r="D25" s="377">
        <f>SUM(AG25+AQ25+AS25+BC25+BE25+BI25+BO25+BY25+CI25+CP25+CR25+CX25+CZ25+DD25+DH25+DL25+DN25)</f>
        <v>17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>SUM(F25:M25)</f>
        <v>2</v>
      </c>
      <c r="O25" s="48"/>
      <c r="P25" s="79"/>
      <c r="Q25" s="80"/>
      <c r="R25" s="80">
        <v>2</v>
      </c>
      <c r="S25" s="80"/>
      <c r="T25" s="80"/>
      <c r="U25" s="80"/>
      <c r="V25" s="80">
        <v>15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>SUM(Y25:AF25)</f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>SUM(AI25:AP25)</f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>SUM(AU25:BB25)</f>
        <v>0</v>
      </c>
      <c r="BD25" s="384"/>
      <c r="BE25" s="392"/>
      <c r="BF25" s="384"/>
      <c r="BG25" s="389"/>
      <c r="BH25" s="390"/>
      <c r="BI25" s="392">
        <f>SUM(BG25:BH25)</f>
        <v>0</v>
      </c>
      <c r="BJ25" s="384"/>
      <c r="BK25" s="390"/>
      <c r="BL25" s="390"/>
      <c r="BM25" s="390"/>
      <c r="BN25" s="391"/>
      <c r="BO25" s="392">
        <f>SUM(BK25:BN25)</f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>SUM(BQ25:BX25)</f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>SUM(CA25:CH25)</f>
        <v>0</v>
      </c>
      <c r="CJ25" s="48"/>
      <c r="CK25" s="418"/>
      <c r="CL25" s="418"/>
      <c r="CM25" s="80"/>
      <c r="CN25" s="80"/>
      <c r="CO25" s="80"/>
      <c r="CP25" s="419">
        <f>SUM(CK25:CO25)</f>
        <v>0</v>
      </c>
      <c r="CQ25" s="448"/>
      <c r="CR25" s="451">
        <v>4</v>
      </c>
      <c r="CS25" s="448"/>
      <c r="CT25" s="390"/>
      <c r="CU25" s="391"/>
      <c r="CV25" s="391">
        <v>8</v>
      </c>
      <c r="CW25" s="391"/>
      <c r="CX25" s="455">
        <f>SUM(CT25:CW25)</f>
        <v>8</v>
      </c>
      <c r="CY25" s="448"/>
      <c r="CZ25" s="451"/>
      <c r="DA25" s="448"/>
      <c r="DB25" s="467"/>
      <c r="DC25" s="468"/>
      <c r="DD25" s="451">
        <f>SUM(DB25:DC25)</f>
        <v>0</v>
      </c>
      <c r="DE25" s="48"/>
      <c r="DF25" s="418">
        <v>1</v>
      </c>
      <c r="DG25" s="418"/>
      <c r="DH25" s="419">
        <f>SUM(DF25:DG25)</f>
        <v>1</v>
      </c>
      <c r="DI25" s="48"/>
      <c r="DJ25" s="418"/>
      <c r="DK25" s="418"/>
      <c r="DL25" s="419">
        <f>SUM(DJ25:DK25)</f>
        <v>0</v>
      </c>
      <c r="DM25" s="48"/>
      <c r="DN25" s="661"/>
    </row>
    <row r="26" spans="1:118" ht="12.75" customHeight="1">
      <c r="A26" s="113">
        <v>23</v>
      </c>
      <c r="B26" s="126">
        <v>21</v>
      </c>
      <c r="C26" s="73" t="s">
        <v>387</v>
      </c>
      <c r="D26" s="377">
        <f>SUM(AG26+AQ26+AS26+BC26+BE26+BI26+BO26+BY26+CI26+CP26+CR26+CX26+CZ26+DD26+DH26+DL26+DN26)</f>
        <v>5</v>
      </c>
      <c r="E26" s="48"/>
      <c r="F26" s="442">
        <v>1</v>
      </c>
      <c r="G26" s="80"/>
      <c r="H26" s="80"/>
      <c r="I26" s="80"/>
      <c r="J26" s="80"/>
      <c r="K26" s="80"/>
      <c r="L26" s="443">
        <v>2</v>
      </c>
      <c r="M26" s="81"/>
      <c r="N26" s="88">
        <f>SUM(F26:M26)</f>
        <v>3</v>
      </c>
      <c r="O26" s="48"/>
      <c r="P26" s="79"/>
      <c r="Q26" s="80"/>
      <c r="R26" s="80"/>
      <c r="S26" s="80"/>
      <c r="T26" s="80">
        <v>3</v>
      </c>
      <c r="U26" s="80"/>
      <c r="V26" s="80">
        <v>2</v>
      </c>
      <c r="W26" s="81"/>
      <c r="X26" s="384"/>
      <c r="Y26" s="389"/>
      <c r="Z26" s="390"/>
      <c r="AA26" s="390"/>
      <c r="AB26" s="390"/>
      <c r="AC26" s="390">
        <v>1</v>
      </c>
      <c r="AD26" s="391"/>
      <c r="AE26" s="391"/>
      <c r="AF26" s="391"/>
      <c r="AG26" s="392">
        <f>SUM(Y26:AF26)</f>
        <v>1</v>
      </c>
      <c r="AH26" s="384"/>
      <c r="AI26" s="389"/>
      <c r="AJ26" s="390"/>
      <c r="AK26" s="390"/>
      <c r="AL26" s="390"/>
      <c r="AM26" s="390">
        <v>1</v>
      </c>
      <c r="AN26" s="391"/>
      <c r="AO26" s="391"/>
      <c r="AP26" s="391"/>
      <c r="AQ26" s="392">
        <f>SUM(AI26:AP26)</f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>SUM(AU26:BB26)</f>
        <v>0</v>
      </c>
      <c r="BD26" s="384"/>
      <c r="BE26" s="392"/>
      <c r="BF26" s="384"/>
      <c r="BG26" s="389"/>
      <c r="BH26" s="390"/>
      <c r="BI26" s="392">
        <f>SUM(BG26:BH26)</f>
        <v>0</v>
      </c>
      <c r="BJ26" s="384"/>
      <c r="BK26" s="390"/>
      <c r="BL26" s="390"/>
      <c r="BM26" s="390"/>
      <c r="BN26" s="391"/>
      <c r="BO26" s="392">
        <f>SUM(BK26:BN26)</f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>SUM(BQ26:BX26)</f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>SUM(CA26:CH26)</f>
        <v>0</v>
      </c>
      <c r="CJ26" s="48"/>
      <c r="CK26" s="418"/>
      <c r="CL26" s="420"/>
      <c r="CM26" s="82"/>
      <c r="CN26" s="80"/>
      <c r="CO26" s="82"/>
      <c r="CP26" s="419">
        <f>SUM(CK26:CO26)</f>
        <v>0</v>
      </c>
      <c r="CQ26" s="448"/>
      <c r="CR26" s="451"/>
      <c r="CS26" s="448"/>
      <c r="CT26" s="390">
        <v>1</v>
      </c>
      <c r="CU26" s="391"/>
      <c r="CV26" s="391"/>
      <c r="CW26" s="391"/>
      <c r="CX26" s="455">
        <f>SUM(CT26:CW26)</f>
        <v>1</v>
      </c>
      <c r="CY26" s="448"/>
      <c r="CZ26" s="451"/>
      <c r="DA26" s="448"/>
      <c r="DB26" s="467"/>
      <c r="DC26" s="468"/>
      <c r="DD26" s="451">
        <f>SUM(DB26:DC26)</f>
        <v>0</v>
      </c>
      <c r="DE26" s="48"/>
      <c r="DF26" s="418">
        <v>2</v>
      </c>
      <c r="DG26" s="418"/>
      <c r="DH26" s="419">
        <f>SUM(DF26:DG26)</f>
        <v>2</v>
      </c>
      <c r="DI26" s="48"/>
      <c r="DJ26" s="418"/>
      <c r="DK26" s="418"/>
      <c r="DL26" s="419">
        <f>SUM(DJ26:DK26)</f>
        <v>0</v>
      </c>
      <c r="DM26" s="48"/>
      <c r="DN26" s="661"/>
    </row>
    <row r="27" spans="1:118" ht="12.75" customHeight="1">
      <c r="A27" s="113">
        <v>24</v>
      </c>
      <c r="B27" s="127">
        <v>26</v>
      </c>
      <c r="C27" s="73" t="s">
        <v>386</v>
      </c>
      <c r="D27" s="377">
        <f>SUM(AG27+AQ27+AS27+BC27+BE27+BI27+BO27+BY27+CI27+CP27+CR27+CX27+CZ27+DD27+DH27+DL27+DN27)</f>
        <v>4.4</v>
      </c>
      <c r="E27" s="48"/>
      <c r="F27" s="79"/>
      <c r="G27" s="80"/>
      <c r="H27" s="80"/>
      <c r="I27" s="443">
        <v>1</v>
      </c>
      <c r="J27" s="443">
        <v>1</v>
      </c>
      <c r="K27" s="80"/>
      <c r="L27" s="80"/>
      <c r="M27" s="81"/>
      <c r="N27" s="88">
        <f>SUM(F27:M27)</f>
        <v>2</v>
      </c>
      <c r="O27" s="48"/>
      <c r="P27" s="79"/>
      <c r="Q27" s="80"/>
      <c r="R27" s="80"/>
      <c r="S27" s="80">
        <v>1</v>
      </c>
      <c r="T27" s="80">
        <v>3.4</v>
      </c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>SUM(Y27:AF27)</f>
        <v>0</v>
      </c>
      <c r="AH27" s="384"/>
      <c r="AI27" s="389"/>
      <c r="AJ27" s="390"/>
      <c r="AK27" s="390"/>
      <c r="AL27" s="390">
        <v>1</v>
      </c>
      <c r="AM27" s="390"/>
      <c r="AN27" s="391"/>
      <c r="AO27" s="391"/>
      <c r="AP27" s="391"/>
      <c r="AQ27" s="392">
        <f>SUM(AI27:AP27)</f>
        <v>1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>SUM(AU27:BB27)</f>
        <v>0</v>
      </c>
      <c r="BD27" s="384"/>
      <c r="BE27" s="392"/>
      <c r="BF27" s="384"/>
      <c r="BG27" s="389"/>
      <c r="BH27" s="390"/>
      <c r="BI27" s="392">
        <f>SUM(BG27:BH27)</f>
        <v>0</v>
      </c>
      <c r="BJ27" s="384"/>
      <c r="BK27" s="390"/>
      <c r="BL27" s="390"/>
      <c r="BM27" s="390"/>
      <c r="BN27" s="391"/>
      <c r="BO27" s="392">
        <f>SUM(BK27:BN27)</f>
        <v>0</v>
      </c>
      <c r="BP27" s="384"/>
      <c r="BQ27" s="389"/>
      <c r="BR27" s="390"/>
      <c r="BS27" s="390"/>
      <c r="BT27" s="390"/>
      <c r="BU27" s="390"/>
      <c r="BV27" s="391"/>
      <c r="BW27" s="391"/>
      <c r="BX27" s="391"/>
      <c r="BY27" s="392">
        <f>SUM(BQ27:BX27)</f>
        <v>0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>SUM(CA27:CH27)</f>
        <v>0</v>
      </c>
      <c r="CJ27" s="48"/>
      <c r="CK27" s="418"/>
      <c r="CL27" s="420"/>
      <c r="CM27" s="82"/>
      <c r="CN27" s="80"/>
      <c r="CO27" s="82"/>
      <c r="CP27" s="419">
        <f>SUM(CK27:CO27)</f>
        <v>0</v>
      </c>
      <c r="CQ27" s="448"/>
      <c r="CR27" s="451">
        <v>3.4</v>
      </c>
      <c r="CS27" s="448"/>
      <c r="CT27" s="390"/>
      <c r="CU27" s="391"/>
      <c r="CV27" s="391"/>
      <c r="CW27" s="391"/>
      <c r="CX27" s="455">
        <f>SUM(CT27:CW27)</f>
        <v>0</v>
      </c>
      <c r="CY27" s="448"/>
      <c r="CZ27" s="451"/>
      <c r="DA27" s="448"/>
      <c r="DB27" s="467"/>
      <c r="DC27" s="468"/>
      <c r="DD27" s="451">
        <f>SUM(DB27:DC27)</f>
        <v>0</v>
      </c>
      <c r="DE27" s="48"/>
      <c r="DF27" s="418"/>
      <c r="DG27" s="418"/>
      <c r="DH27" s="419">
        <f>SUM(DF27:DG27)</f>
        <v>0</v>
      </c>
      <c r="DI27" s="48"/>
      <c r="DJ27" s="418"/>
      <c r="DK27" s="418"/>
      <c r="DL27" s="419">
        <f>SUM(DJ27:DK27)</f>
        <v>0</v>
      </c>
      <c r="DM27" s="48"/>
      <c r="DN27" s="661"/>
    </row>
    <row r="28" spans="1:118" ht="12.75" customHeight="1">
      <c r="A28" s="113">
        <v>25</v>
      </c>
      <c r="B28" s="127">
        <v>26</v>
      </c>
      <c r="C28" s="293" t="s">
        <v>49</v>
      </c>
      <c r="D28" s="377">
        <f>SUM(AG28+AQ28+AS28+BC28+BE28+BI28+BO28+BY28+CI28+CP28+CR28+CX28+CZ28+DD28+DH28+DL28+DN28)</f>
        <v>2</v>
      </c>
      <c r="E28" s="48"/>
      <c r="F28" s="79"/>
      <c r="G28" s="80"/>
      <c r="H28" s="443">
        <v>1</v>
      </c>
      <c r="I28" s="80"/>
      <c r="J28" s="443">
        <v>1</v>
      </c>
      <c r="K28" s="80"/>
      <c r="L28" s="443">
        <v>1</v>
      </c>
      <c r="M28" s="81"/>
      <c r="N28" s="88">
        <f>SUM(F28:M28)</f>
        <v>3</v>
      </c>
      <c r="O28" s="48"/>
      <c r="P28" s="79"/>
      <c r="Q28" s="80"/>
      <c r="R28" s="80">
        <v>1</v>
      </c>
      <c r="S28" s="80"/>
      <c r="T28" s="80"/>
      <c r="U28" s="80"/>
      <c r="V28" s="80">
        <v>1</v>
      </c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>SUM(Y28:AF28)</f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>SUM(AI28:AP28)</f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>SUM(AU28:BB28)</f>
        <v>0</v>
      </c>
      <c r="BD28" s="384"/>
      <c r="BE28" s="392"/>
      <c r="BF28" s="384"/>
      <c r="BG28" s="389"/>
      <c r="BH28" s="390"/>
      <c r="BI28" s="392">
        <f>SUM(BG28:BH28)</f>
        <v>0</v>
      </c>
      <c r="BJ28" s="384"/>
      <c r="BK28" s="390"/>
      <c r="BL28" s="390"/>
      <c r="BM28" s="390"/>
      <c r="BN28" s="391"/>
      <c r="BO28" s="392">
        <f>SUM(BK28:BN28)</f>
        <v>0</v>
      </c>
      <c r="BP28" s="384"/>
      <c r="BQ28" s="389"/>
      <c r="BR28" s="390"/>
      <c r="BS28" s="390">
        <v>1</v>
      </c>
      <c r="BT28" s="390"/>
      <c r="BU28" s="390"/>
      <c r="BV28" s="391"/>
      <c r="BW28" s="391"/>
      <c r="BX28" s="391"/>
      <c r="BY28" s="392">
        <f>SUM(BQ28:BX28)</f>
        <v>1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>SUM(CA28:CH28)</f>
        <v>0</v>
      </c>
      <c r="CJ28" s="48"/>
      <c r="CK28" s="418"/>
      <c r="CL28" s="418"/>
      <c r="CM28" s="80"/>
      <c r="CN28" s="80"/>
      <c r="CO28" s="80"/>
      <c r="CP28" s="419">
        <f>SUM(CK28:CO28)</f>
        <v>0</v>
      </c>
      <c r="CQ28" s="448"/>
      <c r="CR28" s="451"/>
      <c r="CS28" s="448"/>
      <c r="CT28" s="390"/>
      <c r="CU28" s="391"/>
      <c r="CV28" s="391">
        <v>1</v>
      </c>
      <c r="CW28" s="391"/>
      <c r="CX28" s="455">
        <f>SUM(CT28:CW28)</f>
        <v>1</v>
      </c>
      <c r="CY28" s="448"/>
      <c r="CZ28" s="451"/>
      <c r="DA28" s="448"/>
      <c r="DB28" s="467"/>
      <c r="DC28" s="468"/>
      <c r="DD28" s="451"/>
      <c r="DE28" s="48"/>
      <c r="DF28" s="418"/>
      <c r="DG28" s="418"/>
      <c r="DH28" s="419">
        <f>SUM(DF28:DG28)</f>
        <v>0</v>
      </c>
      <c r="DI28" s="48"/>
      <c r="DJ28" s="418"/>
      <c r="DK28" s="418"/>
      <c r="DL28" s="419">
        <f>SUM(DJ28:DK28)</f>
        <v>0</v>
      </c>
      <c r="DM28" s="48"/>
      <c r="DN28" s="661"/>
    </row>
    <row r="29" spans="1:118" ht="12.75" customHeight="1">
      <c r="A29" s="114" t="s">
        <v>52</v>
      </c>
      <c r="B29" s="127" t="s">
        <v>52</v>
      </c>
      <c r="C29" s="408" t="s">
        <v>22</v>
      </c>
      <c r="D29" s="377">
        <f>SUM(AG29+AQ29+AS29+BC29+BE29+BI29+BO29+BY29+CI29+CP29+CR29+CX29+CZ29+DD29+DH29+DL29+DN29)</f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>SUM(F29:M29)</f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>SUM(Y29:AF29)</f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>SUM(AI29:AP29)</f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>SUM(AU29:BB29)</f>
        <v>0</v>
      </c>
      <c r="BD29" s="384"/>
      <c r="BE29" s="392"/>
      <c r="BF29" s="384"/>
      <c r="BG29" s="389"/>
      <c r="BH29" s="390"/>
      <c r="BI29" s="392">
        <f>SUM(BG29:BH29)</f>
        <v>0</v>
      </c>
      <c r="BJ29" s="384"/>
      <c r="BK29" s="390"/>
      <c r="BL29" s="390"/>
      <c r="BM29" s="390"/>
      <c r="BN29" s="391"/>
      <c r="BO29" s="392">
        <f>SUM(BK29:BN29)</f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>SUM(BQ29:BX29)</f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>SUM(CA29:CH29)</f>
        <v>0</v>
      </c>
      <c r="CJ29" s="48"/>
      <c r="CK29" s="418"/>
      <c r="CL29" s="418"/>
      <c r="CM29" s="80"/>
      <c r="CN29" s="80"/>
      <c r="CO29" s="80"/>
      <c r="CP29" s="419">
        <f>SUM(CK29:CO29)</f>
        <v>0</v>
      </c>
      <c r="CQ29" s="448"/>
      <c r="CR29" s="451"/>
      <c r="CS29" s="448"/>
      <c r="CT29" s="390"/>
      <c r="CU29" s="391"/>
      <c r="CV29" s="391"/>
      <c r="CW29" s="391"/>
      <c r="CX29" s="455">
        <f>SUM(CT29:CW29)</f>
        <v>0</v>
      </c>
      <c r="CY29" s="448"/>
      <c r="CZ29" s="451"/>
      <c r="DA29" s="448"/>
      <c r="DB29" s="467"/>
      <c r="DC29" s="468"/>
      <c r="DD29" s="451"/>
      <c r="DE29" s="48"/>
      <c r="DF29" s="418"/>
      <c r="DG29" s="418"/>
      <c r="DH29" s="419">
        <f>SUM(DF29:DG29)</f>
        <v>0</v>
      </c>
      <c r="DI29" s="48"/>
      <c r="DJ29" s="418"/>
      <c r="DK29" s="418"/>
      <c r="DL29" s="419">
        <f>SUM(DJ29:DK29)</f>
        <v>0</v>
      </c>
      <c r="DM29" s="48"/>
      <c r="DN29" s="661"/>
    </row>
    <row r="30" spans="1:118" ht="12.75" customHeight="1">
      <c r="A30" s="114" t="s">
        <v>52</v>
      </c>
      <c r="B30" s="127" t="s">
        <v>52</v>
      </c>
      <c r="C30" s="408" t="s">
        <v>105</v>
      </c>
      <c r="D30" s="377">
        <f>SUM(AG30+AQ30+AS30+BC30+BE30+BI30+BO30+BY30+CI30+CP30+CR30+CX30+CZ30+DD30+DH30+DL30+DN30)</f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>SUM(F30:M30)</f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>SUM(Y30:AF30)</f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>SUM(AI30:AP30)</f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>SUM(AU30:BB30)</f>
        <v>0</v>
      </c>
      <c r="BD30" s="384"/>
      <c r="BE30" s="392"/>
      <c r="BF30" s="384"/>
      <c r="BG30" s="389"/>
      <c r="BH30" s="390"/>
      <c r="BI30" s="392">
        <f>SUM(BG30:BH30)</f>
        <v>0</v>
      </c>
      <c r="BJ30" s="384"/>
      <c r="BK30" s="390"/>
      <c r="BL30" s="390"/>
      <c r="BM30" s="390"/>
      <c r="BN30" s="391"/>
      <c r="BO30" s="392">
        <f>SUM(BK30:BN30)</f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>SUM(BQ30:BX30)</f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>SUM(CA30:CH30)</f>
        <v>0</v>
      </c>
      <c r="CJ30" s="48"/>
      <c r="CK30" s="418"/>
      <c r="CL30" s="418"/>
      <c r="CM30" s="80"/>
      <c r="CN30" s="80"/>
      <c r="CO30" s="80"/>
      <c r="CP30" s="419">
        <f>SUM(CK30:CO30)</f>
        <v>0</v>
      </c>
      <c r="CQ30" s="448"/>
      <c r="CR30" s="451"/>
      <c r="CS30" s="448"/>
      <c r="CT30" s="390"/>
      <c r="CU30" s="391"/>
      <c r="CV30" s="391"/>
      <c r="CW30" s="391"/>
      <c r="CX30" s="455">
        <f>SUM(CT30:CW30)</f>
        <v>0</v>
      </c>
      <c r="CY30" s="448"/>
      <c r="CZ30" s="451"/>
      <c r="DA30" s="448"/>
      <c r="DB30" s="467"/>
      <c r="DC30" s="468"/>
      <c r="DD30" s="451"/>
      <c r="DE30" s="48"/>
      <c r="DF30" s="418"/>
      <c r="DG30" s="418"/>
      <c r="DH30" s="419">
        <f>SUM(DF30:DG30)</f>
        <v>0</v>
      </c>
      <c r="DI30" s="48"/>
      <c r="DJ30" s="418"/>
      <c r="DK30" s="418"/>
      <c r="DL30" s="419">
        <f>SUM(DJ30:DK30)</f>
        <v>0</v>
      </c>
      <c r="DM30" s="48"/>
      <c r="DN30" s="661"/>
    </row>
    <row r="31" spans="1:118" ht="12.75" customHeight="1">
      <c r="A31" s="114" t="s">
        <v>52</v>
      </c>
      <c r="B31" s="127" t="s">
        <v>52</v>
      </c>
      <c r="C31" s="293" t="s">
        <v>24</v>
      </c>
      <c r="D31" s="377">
        <f>SUM(AG31+AQ31+AS31+BC31+BE31+BI31+BO31+BY31+CI31+CP31+CR31+CX31+CZ31+DD31+DH31+DL31+DN31)</f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>SUM(F31:M31)</f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>SUM(Y31:AF31)</f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>SUM(AI31:AP31)</f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>SUM(AU31:BB31)</f>
        <v>0</v>
      </c>
      <c r="BD31" s="384"/>
      <c r="BE31" s="392"/>
      <c r="BF31" s="384"/>
      <c r="BG31" s="389"/>
      <c r="BH31" s="390"/>
      <c r="BI31" s="392">
        <f>SUM(BG31:BH31)</f>
        <v>0</v>
      </c>
      <c r="BJ31" s="384"/>
      <c r="BK31" s="390"/>
      <c r="BL31" s="390"/>
      <c r="BM31" s="390"/>
      <c r="BN31" s="391"/>
      <c r="BO31" s="392">
        <f>SUM(BK31:BN31)</f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>SUM(BQ31:BX31)</f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>SUM(CA31:CH31)</f>
        <v>0</v>
      </c>
      <c r="CJ31" s="48"/>
      <c r="CK31" s="418"/>
      <c r="CL31" s="418"/>
      <c r="CM31" s="80"/>
      <c r="CN31" s="80"/>
      <c r="CO31" s="80"/>
      <c r="CP31" s="419">
        <f>SUM(CK31:CO31)</f>
        <v>0</v>
      </c>
      <c r="CQ31" s="448"/>
      <c r="CR31" s="451"/>
      <c r="CS31" s="448"/>
      <c r="CT31" s="390"/>
      <c r="CU31" s="391"/>
      <c r="CV31" s="391"/>
      <c r="CW31" s="391"/>
      <c r="CX31" s="455">
        <f>SUM(CT31:CW31)</f>
        <v>0</v>
      </c>
      <c r="CY31" s="448"/>
      <c r="CZ31" s="451"/>
      <c r="DA31" s="448"/>
      <c r="DB31" s="467"/>
      <c r="DC31" s="468"/>
      <c r="DD31" s="451"/>
      <c r="DE31" s="48"/>
      <c r="DF31" s="418"/>
      <c r="DG31" s="418"/>
      <c r="DH31" s="419">
        <f>SUM(DF31:DG31)</f>
        <v>0</v>
      </c>
      <c r="DI31" s="48"/>
      <c r="DJ31" s="418"/>
      <c r="DK31" s="418"/>
      <c r="DL31" s="419">
        <f>SUM(DJ31:DK31)</f>
        <v>0</v>
      </c>
      <c r="DM31" s="48"/>
      <c r="DN31" s="661"/>
    </row>
    <row r="32" spans="1:118" ht="12.75" customHeight="1">
      <c r="A32" s="114" t="s">
        <v>52</v>
      </c>
      <c r="B32" s="127" t="s">
        <v>52</v>
      </c>
      <c r="C32" s="293" t="s">
        <v>152</v>
      </c>
      <c r="D32" s="377">
        <f>SUM(AG32+AQ32+AS32+BC32+BE32+BI32+BO32+BY32+CI32+CP32+CR32+CX32+CZ32+DD32+DH32+DL32+DN32)</f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>SUM(F32:M32)</f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>SUM(Y32:AF32)</f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>SUM(AI32:AP32)</f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>SUM(AU32:BB32)</f>
        <v>0</v>
      </c>
      <c r="BD32" s="384"/>
      <c r="BE32" s="392"/>
      <c r="BF32" s="384"/>
      <c r="BG32" s="393"/>
      <c r="BH32" s="394"/>
      <c r="BI32" s="392">
        <f>SUM(BG32:BH32)</f>
        <v>0</v>
      </c>
      <c r="BJ32" s="384"/>
      <c r="BK32" s="394"/>
      <c r="BL32" s="394"/>
      <c r="BM32" s="394"/>
      <c r="BN32" s="395"/>
      <c r="BO32" s="392">
        <f>SUM(BK32:BN32)</f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>SUM(BQ32:BX32)</f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>SUM(CA32:CH32)</f>
        <v>0</v>
      </c>
      <c r="CJ32" s="48"/>
      <c r="CK32" s="418"/>
      <c r="CL32" s="421"/>
      <c r="CM32" s="422"/>
      <c r="CN32" s="80"/>
      <c r="CO32" s="80"/>
      <c r="CP32" s="419">
        <f>SUM(CK32:CO32)</f>
        <v>0</v>
      </c>
      <c r="CQ32" s="448"/>
      <c r="CR32" s="451"/>
      <c r="CS32" s="448"/>
      <c r="CT32" s="394"/>
      <c r="CU32" s="395"/>
      <c r="CV32" s="395"/>
      <c r="CW32" s="395"/>
      <c r="CX32" s="455">
        <f>SUM(CT32:CW32)</f>
        <v>0</v>
      </c>
      <c r="CY32" s="448"/>
      <c r="CZ32" s="451"/>
      <c r="DA32" s="448"/>
      <c r="DB32" s="467"/>
      <c r="DC32" s="468"/>
      <c r="DD32" s="451"/>
      <c r="DE32" s="48"/>
      <c r="DF32" s="418"/>
      <c r="DG32" s="421"/>
      <c r="DH32" s="419">
        <f>SUM(DF32:DG32)</f>
        <v>0</v>
      </c>
      <c r="DI32" s="48"/>
      <c r="DJ32" s="418"/>
      <c r="DK32" s="421"/>
      <c r="DL32" s="419">
        <f>SUM(DJ32:DK32)</f>
        <v>0</v>
      </c>
      <c r="DM32" s="48"/>
      <c r="DN32" s="661"/>
    </row>
    <row r="33" spans="1:118" ht="12.75" customHeight="1">
      <c r="A33" s="114" t="s">
        <v>52</v>
      </c>
      <c r="B33" s="127" t="s">
        <v>52</v>
      </c>
      <c r="C33" s="293" t="s">
        <v>56</v>
      </c>
      <c r="D33" s="377">
        <f>SUM(AG33+AQ33+AS33+BC33+BE33+BI33+BO33+BY33+CI33+CP33+CR33+CX33+CZ33+DD33+DH33+DL33+DN33)</f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>SUM(F33:M33)</f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>SUM(Y33:AF33)</f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>SUM(AI33:AP33)</f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>SUM(AU33:BB33)</f>
        <v>0</v>
      </c>
      <c r="BD33" s="384"/>
      <c r="BE33" s="397"/>
      <c r="BF33" s="384"/>
      <c r="BG33" s="393"/>
      <c r="BH33" s="394"/>
      <c r="BI33" s="392">
        <f>SUM(BG33:BH33)</f>
        <v>0</v>
      </c>
      <c r="BJ33" s="384"/>
      <c r="BK33" s="394"/>
      <c r="BL33" s="394"/>
      <c r="BM33" s="394"/>
      <c r="BN33" s="396"/>
      <c r="BO33" s="397">
        <f>SUM(BK33:BN33)</f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>SUM(BQ33:BX33)</f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>SUM(CA33:CH33)</f>
        <v>0</v>
      </c>
      <c r="CJ33" s="48"/>
      <c r="CK33" s="418"/>
      <c r="CL33" s="421"/>
      <c r="CM33" s="422"/>
      <c r="CN33" s="80"/>
      <c r="CO33" s="80"/>
      <c r="CP33" s="419">
        <f>SUM(CK33:CO33)</f>
        <v>0</v>
      </c>
      <c r="CQ33" s="448"/>
      <c r="CR33" s="451"/>
      <c r="CS33" s="448"/>
      <c r="CT33" s="394"/>
      <c r="CU33" s="395"/>
      <c r="CV33" s="395"/>
      <c r="CW33" s="395"/>
      <c r="CX33" s="455">
        <f>SUM(CT33:CW33)</f>
        <v>0</v>
      </c>
      <c r="CY33" s="448"/>
      <c r="CZ33" s="451"/>
      <c r="DA33" s="448"/>
      <c r="DB33" s="467"/>
      <c r="DC33" s="468"/>
      <c r="DD33" s="451"/>
      <c r="DE33" s="48"/>
      <c r="DF33" s="418"/>
      <c r="DG33" s="421"/>
      <c r="DH33" s="419">
        <f>SUM(DF33:DG33)</f>
        <v>0</v>
      </c>
      <c r="DI33" s="48"/>
      <c r="DJ33" s="418"/>
      <c r="DK33" s="421"/>
      <c r="DL33" s="419">
        <f>SUM(DJ33:DK33)</f>
        <v>0</v>
      </c>
      <c r="DM33" s="48"/>
      <c r="DN33" s="661"/>
    </row>
    <row r="34" spans="1:118" ht="12.75" customHeight="1">
      <c r="A34" s="114" t="s">
        <v>52</v>
      </c>
      <c r="B34" s="127">
        <v>18</v>
      </c>
      <c r="C34" s="293" t="s">
        <v>154</v>
      </c>
      <c r="D34" s="377">
        <f>SUM(AG34+AQ34+AS34+BC34+BE34+BI34+BO34+BY34+CI34+CP34+CR34+CX34+CZ34+DD34+DH34+DL34+DN34)</f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>SUM(F34:M34)</f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>SUM(Y34:AF34)</f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>SUM(AI34:AP34)</f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>SUM(AU34:BB34)</f>
        <v>0</v>
      </c>
      <c r="BD34" s="384"/>
      <c r="BE34" s="397"/>
      <c r="BF34" s="384"/>
      <c r="BG34" s="389"/>
      <c r="BH34" s="390"/>
      <c r="BI34" s="392">
        <f>SUM(BG34:BH34)</f>
        <v>0</v>
      </c>
      <c r="BJ34" s="384"/>
      <c r="BK34" s="394"/>
      <c r="BL34" s="394"/>
      <c r="BM34" s="394"/>
      <c r="BN34" s="396"/>
      <c r="BO34" s="413">
        <f>SUM(BK34:BN34)</f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>SUM(BQ34:BX34)</f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>SUM(CA34:CH34)</f>
        <v>0</v>
      </c>
      <c r="CJ34" s="48"/>
      <c r="CK34" s="79"/>
      <c r="CL34" s="418"/>
      <c r="CM34" s="80"/>
      <c r="CN34" s="80"/>
      <c r="CO34" s="80"/>
      <c r="CP34" s="419">
        <f>SUM(CK34:CO34)</f>
        <v>0</v>
      </c>
      <c r="CQ34" s="448"/>
      <c r="CR34" s="451"/>
      <c r="CS34" s="448"/>
      <c r="CT34" s="390"/>
      <c r="CU34" s="391"/>
      <c r="CV34" s="391"/>
      <c r="CW34" s="391"/>
      <c r="CX34" s="455">
        <f>SUM(CT34:CW34)</f>
        <v>0</v>
      </c>
      <c r="CY34" s="448"/>
      <c r="CZ34" s="451"/>
      <c r="DA34" s="448"/>
      <c r="DB34" s="467"/>
      <c r="DC34" s="468"/>
      <c r="DD34" s="451"/>
      <c r="DE34" s="48"/>
      <c r="DF34" s="79"/>
      <c r="DG34" s="418"/>
      <c r="DH34" s="419">
        <f>SUM(DF34:DG34)</f>
        <v>0</v>
      </c>
      <c r="DI34" s="48"/>
      <c r="DJ34" s="79"/>
      <c r="DK34" s="418"/>
      <c r="DL34" s="419">
        <f>SUM(DJ34:DK34)</f>
        <v>0</v>
      </c>
      <c r="DM34" s="48"/>
      <c r="DN34" s="88"/>
    </row>
    <row r="35" spans="1:118" ht="12.75" customHeight="1">
      <c r="A35" s="114" t="s">
        <v>52</v>
      </c>
      <c r="B35" s="127">
        <v>23</v>
      </c>
      <c r="C35" s="293" t="s">
        <v>51</v>
      </c>
      <c r="D35" s="377">
        <f>SUM(AG35+AQ35+AS35+BC35+BE35+BI35+BO35+BY35+CI35+CP35+CR35+CX35+CZ35+DD35+DH35+DL35+DN35)</f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>SUM(F35:M35)</f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>SUM(Y35:AF35)</f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>SUM(AI35:AP35)</f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>SUM(AU35:BB35)</f>
        <v>0</v>
      </c>
      <c r="BD35" s="384"/>
      <c r="BE35" s="397"/>
      <c r="BF35" s="384"/>
      <c r="BG35" s="389"/>
      <c r="BH35" s="390"/>
      <c r="BI35" s="392">
        <f>SUM(BG35:BH35)</f>
        <v>0</v>
      </c>
      <c r="BJ35" s="384"/>
      <c r="BK35" s="390"/>
      <c r="BL35" s="390"/>
      <c r="BM35" s="390"/>
      <c r="BN35" s="398"/>
      <c r="BO35" s="397">
        <f>SUM(BK35:BN35)</f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>SUM(BQ35:BX35)</f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>SUM(CA35:CH35)</f>
        <v>0</v>
      </c>
      <c r="CJ35" s="48"/>
      <c r="CK35" s="79"/>
      <c r="CL35" s="418"/>
      <c r="CM35" s="80"/>
      <c r="CN35" s="80"/>
      <c r="CO35" s="80"/>
      <c r="CP35" s="419">
        <f>SUM(CK35:CO35)</f>
        <v>0</v>
      </c>
      <c r="CQ35" s="448"/>
      <c r="CR35" s="451"/>
      <c r="CS35" s="448"/>
      <c r="CT35" s="390"/>
      <c r="CU35" s="391"/>
      <c r="CV35" s="391"/>
      <c r="CW35" s="391"/>
      <c r="CX35" s="455">
        <f>SUM(CT35:CW35)</f>
        <v>0</v>
      </c>
      <c r="CY35" s="448"/>
      <c r="CZ35" s="451"/>
      <c r="DA35" s="448"/>
      <c r="DB35" s="467"/>
      <c r="DC35" s="468"/>
      <c r="DD35" s="451"/>
      <c r="DE35" s="48"/>
      <c r="DF35" s="79"/>
      <c r="DG35" s="418"/>
      <c r="DH35" s="419">
        <f>SUM(DF35:DG35)</f>
        <v>0</v>
      </c>
      <c r="DI35" s="48"/>
      <c r="DJ35" s="79"/>
      <c r="DK35" s="418"/>
      <c r="DL35" s="419">
        <f>SUM(DJ35:DK35)</f>
        <v>0</v>
      </c>
      <c r="DM35" s="48"/>
      <c r="DN35" s="88"/>
    </row>
    <row r="36" spans="1:118" ht="12.75" customHeight="1">
      <c r="A36" s="114" t="s">
        <v>52</v>
      </c>
      <c r="B36" s="127">
        <v>26</v>
      </c>
      <c r="C36" s="408" t="s">
        <v>28</v>
      </c>
      <c r="D36" s="377">
        <f>SUM(AG36+AQ36+AS36+BC36+BE36+BI36+BO36+BY36+CI36+CP36+CR36+CX36+CZ36+DD36+DH36+DL36+DN36)</f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>SUM(F36:M36)</f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>SUM(Y36:AF36)</f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>SUM(AI36:AP36)</f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>SUM(AU36:BB36)</f>
        <v>0</v>
      </c>
      <c r="BD36" s="384"/>
      <c r="BE36" s="397"/>
      <c r="BF36" s="384"/>
      <c r="BG36" s="389"/>
      <c r="BH36" s="390"/>
      <c r="BI36" s="392">
        <f>SUM(BG36:BH36)</f>
        <v>0</v>
      </c>
      <c r="BJ36" s="384"/>
      <c r="BK36" s="390"/>
      <c r="BL36" s="390"/>
      <c r="BM36" s="390"/>
      <c r="BN36" s="398"/>
      <c r="BO36" s="397">
        <f>SUM(BK36:BN36)</f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>SUM(BQ36:BX36)</f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>SUM(CA36:CH36)</f>
        <v>0</v>
      </c>
      <c r="CJ36" s="48"/>
      <c r="CK36" s="79"/>
      <c r="CL36" s="418"/>
      <c r="CM36" s="80"/>
      <c r="CN36" s="80"/>
      <c r="CO36" s="80"/>
      <c r="CP36" s="419">
        <f>SUM(CK36:CO36)</f>
        <v>0</v>
      </c>
      <c r="CQ36" s="448"/>
      <c r="CR36" s="451"/>
      <c r="CS36" s="448"/>
      <c r="CT36" s="390"/>
      <c r="CU36" s="391"/>
      <c r="CV36" s="391"/>
      <c r="CW36" s="391"/>
      <c r="CX36" s="455">
        <f>SUM(CT36:CW36)</f>
        <v>0</v>
      </c>
      <c r="CY36" s="448"/>
      <c r="CZ36" s="451"/>
      <c r="DA36" s="448"/>
      <c r="DB36" s="467"/>
      <c r="DC36" s="468"/>
      <c r="DD36" s="451"/>
      <c r="DE36" s="48"/>
      <c r="DF36" s="79"/>
      <c r="DG36" s="418"/>
      <c r="DH36" s="419">
        <f>SUM(DF36:DG36)</f>
        <v>0</v>
      </c>
      <c r="DI36" s="48"/>
      <c r="DJ36" s="79"/>
      <c r="DK36" s="418"/>
      <c r="DL36" s="419">
        <f>SUM(DJ36:DK36)</f>
        <v>0</v>
      </c>
      <c r="DM36" s="48"/>
      <c r="DN36" s="88"/>
    </row>
    <row r="37" spans="1:118" ht="15" thickBot="1">
      <c r="A37" s="115" t="s">
        <v>52</v>
      </c>
      <c r="B37" s="128" t="s">
        <v>52</v>
      </c>
      <c r="C37" s="294" t="s">
        <v>43</v>
      </c>
      <c r="D37" s="188">
        <f>SUM(AG37+AQ37+AS37+BC37+BE37+BI37+BO37+BY37+CI37+CP37+CR37+CX37+CZ37+DD37+DH37+DL37+DN37)</f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>SUM(F37:M37)</f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>SUM(Y37:AF37)</f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>SUM(AI37:AP37)</f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>SUM(AU37:BB37)</f>
        <v>0</v>
      </c>
      <c r="BD37" s="384"/>
      <c r="BE37" s="403"/>
      <c r="BF37" s="384"/>
      <c r="BG37" s="399"/>
      <c r="BH37" s="400"/>
      <c r="BI37" s="410">
        <f>SUM(BG37:BH37)</f>
        <v>0</v>
      </c>
      <c r="BJ37" s="384"/>
      <c r="BK37" s="400"/>
      <c r="BL37" s="400"/>
      <c r="BM37" s="400"/>
      <c r="BN37" s="402"/>
      <c r="BO37" s="403">
        <f>SUM(BK37:BN37)</f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>SUM(BQ37:BX37)</f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>SUM(CA37:CH37)</f>
        <v>0</v>
      </c>
      <c r="CJ37" s="48"/>
      <c r="CK37" s="83"/>
      <c r="CL37" s="423"/>
      <c r="CM37" s="85"/>
      <c r="CN37" s="84"/>
      <c r="CO37" s="85"/>
      <c r="CP37" s="424">
        <f>SUM(CK37:CO37)</f>
        <v>0</v>
      </c>
      <c r="CQ37" s="448"/>
      <c r="CR37" s="452"/>
      <c r="CS37" s="448"/>
      <c r="CT37" s="400"/>
      <c r="CU37" s="401"/>
      <c r="CV37" s="401"/>
      <c r="CW37" s="401"/>
      <c r="CX37" s="455">
        <f>SUM(CT37:CW37)</f>
        <v>0</v>
      </c>
      <c r="CY37" s="448"/>
      <c r="CZ37" s="452"/>
      <c r="DA37" s="448"/>
      <c r="DB37" s="469"/>
      <c r="DC37" s="470"/>
      <c r="DD37" s="452"/>
      <c r="DE37" s="48"/>
      <c r="DF37" s="474"/>
      <c r="DG37" s="423"/>
      <c r="DH37" s="424">
        <f>SUM(DF37:DG37)</f>
        <v>0</v>
      </c>
      <c r="DI37" s="48"/>
      <c r="DJ37" s="474"/>
      <c r="DK37" s="423"/>
      <c r="DL37" s="424">
        <f>SUM(DJ37:DK37)</f>
        <v>0</v>
      </c>
      <c r="DM37" s="48"/>
      <c r="DN37" s="662"/>
    </row>
    <row r="38" spans="1:118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247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  <c r="DE38" s="475"/>
      <c r="DF38" s="476"/>
      <c r="DG38" s="476"/>
      <c r="DH38" s="477"/>
      <c r="DI38" s="475"/>
      <c r="DJ38" s="476"/>
      <c r="DK38" s="476"/>
      <c r="DL38" s="477"/>
      <c r="DM38" s="475"/>
      <c r="DN38" s="476"/>
    </row>
    <row r="39" spans="2:118" ht="12.75">
      <c r="B39" s="117"/>
      <c r="C39" s="77"/>
      <c r="D39" s="133"/>
      <c r="F39" s="55">
        <f>SUM(F4:F37)</f>
        <v>25</v>
      </c>
      <c r="G39" s="55">
        <f aca="true" t="shared" si="0" ref="G39:M39">SUM(G4:G37)</f>
        <v>8</v>
      </c>
      <c r="H39" s="55">
        <f t="shared" si="0"/>
        <v>54</v>
      </c>
      <c r="I39" s="54">
        <f t="shared" si="0"/>
        <v>12</v>
      </c>
      <c r="J39" s="55">
        <f t="shared" si="0"/>
        <v>59</v>
      </c>
      <c r="K39" s="55">
        <f t="shared" si="0"/>
        <v>10</v>
      </c>
      <c r="L39" s="55">
        <f t="shared" si="0"/>
        <v>55</v>
      </c>
      <c r="M39" s="55">
        <f t="shared" si="0"/>
        <v>24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  <c r="DE39" s="25"/>
      <c r="DF39" s="142"/>
      <c r="DG39" s="28"/>
      <c r="DH39" s="25"/>
      <c r="DI39" s="25"/>
      <c r="DJ39" s="142"/>
      <c r="DK39" s="28"/>
      <c r="DL39" s="25"/>
      <c r="DM39" s="25"/>
      <c r="DN39" s="142"/>
    </row>
    <row r="40" spans="2:118" ht="12.75">
      <c r="B40" s="129"/>
      <c r="C40" s="189" t="s">
        <v>75</v>
      </c>
      <c r="D40" s="426" t="s">
        <v>876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  <c r="DE40" s="21"/>
      <c r="DF40" s="21"/>
      <c r="DG40" s="21"/>
      <c r="DI40" s="21"/>
      <c r="DJ40" s="21"/>
      <c r="DK40" s="21"/>
      <c r="DM40" s="21"/>
      <c r="DN40" s="21"/>
    </row>
    <row r="41" spans="1:118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193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  <c r="DE41" s="21"/>
      <c r="DF41" s="21"/>
      <c r="DG41" s="21"/>
      <c r="DI41" s="21"/>
      <c r="DJ41" s="21"/>
      <c r="DK41" s="21"/>
      <c r="DM41" s="21"/>
      <c r="DN41" s="21"/>
    </row>
    <row r="42" spans="1:118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54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  <c r="DE42" s="21"/>
      <c r="DF42" s="21"/>
      <c r="DG42" s="21"/>
      <c r="DI42" s="21"/>
      <c r="DJ42" s="21"/>
      <c r="DK42" s="21"/>
      <c r="DM42" s="21"/>
      <c r="DN42" s="21"/>
    </row>
    <row r="43" spans="4:118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  <c r="DE43" s="21"/>
      <c r="DF43" s="21"/>
      <c r="DG43" s="21"/>
      <c r="DI43" s="21"/>
      <c r="DJ43" s="21"/>
      <c r="DK43" s="21"/>
      <c r="DM43" s="21"/>
      <c r="DN43" s="21"/>
    </row>
    <row r="44" spans="1:118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  <c r="DE44" s="21"/>
      <c r="DF44" s="21"/>
      <c r="DG44" s="21"/>
      <c r="DI44" s="21"/>
      <c r="DJ44" s="21"/>
      <c r="DK44" s="21"/>
      <c r="DM44" s="21"/>
      <c r="DN44" s="21"/>
    </row>
    <row r="45" spans="1:118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1:118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  <c r="DE46" s="21"/>
      <c r="DF46" s="21"/>
      <c r="DG46" s="21"/>
      <c r="DI46" s="21"/>
      <c r="DJ46" s="21"/>
      <c r="DK46" s="21"/>
      <c r="DM46" s="21"/>
      <c r="DN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4115.799999999999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27">
    <mergeCell ref="DJ1:DK2"/>
    <mergeCell ref="DL1:DL3"/>
    <mergeCell ref="DN1:DN3"/>
    <mergeCell ref="CZ1:CZ2"/>
    <mergeCell ref="DB1:DD2"/>
    <mergeCell ref="D2:D3"/>
    <mergeCell ref="A41:C42"/>
    <mergeCell ref="DF1:DG2"/>
    <mergeCell ref="DH1:DH3"/>
    <mergeCell ref="BQ1:BY2"/>
    <mergeCell ref="CA1:CI2"/>
    <mergeCell ref="CK1:CO2"/>
    <mergeCell ref="CP1:CP3"/>
    <mergeCell ref="CR1:CR2"/>
    <mergeCell ref="CT1:CX2"/>
    <mergeCell ref="AI1:AQ2"/>
    <mergeCell ref="AS1:AS3"/>
    <mergeCell ref="AU1:BC2"/>
    <mergeCell ref="BE1:BE3"/>
    <mergeCell ref="BG1:BI2"/>
    <mergeCell ref="BK1:BO2"/>
    <mergeCell ref="A1:A3"/>
    <mergeCell ref="B1:B3"/>
    <mergeCell ref="F1:M2"/>
    <mergeCell ref="N1:N3"/>
    <mergeCell ref="P1:W2"/>
    <mergeCell ref="Y1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54"/>
  <sheetViews>
    <sheetView zoomScalePageLayoutView="0" workbookViewId="0" topLeftCell="A199">
      <selection activeCell="AA338" sqref="AA338"/>
    </sheetView>
  </sheetViews>
  <sheetFormatPr defaultColWidth="11.421875" defaultRowHeight="12.75"/>
  <cols>
    <col min="1" max="1" width="4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6.28125" style="0" bestFit="1" customWidth="1"/>
    <col min="6" max="6" width="5.8515625" style="53" bestFit="1" customWidth="1"/>
    <col min="7" max="7" width="5.7109375" style="53" bestFit="1" customWidth="1"/>
    <col min="8" max="8" width="7.28125" style="46" bestFit="1" customWidth="1"/>
    <col min="9" max="10" width="6.8515625" style="46" bestFit="1" customWidth="1"/>
    <col min="11" max="11" width="6.7109375" style="45" bestFit="1" customWidth="1"/>
    <col min="12" max="12" width="5.7109375" style="45" customWidth="1"/>
    <col min="13" max="13" width="5.8515625" style="45" bestFit="1" customWidth="1"/>
    <col min="14" max="14" width="4.421875" style="45" bestFit="1" customWidth="1"/>
    <col min="15" max="15" width="3.57421875" style="45" bestFit="1" customWidth="1"/>
    <col min="16" max="16" width="6.57421875" style="45" customWidth="1"/>
    <col min="17" max="17" width="8.00390625" style="45" bestFit="1" customWidth="1"/>
    <col min="18" max="18" width="7.7109375" style="45" customWidth="1"/>
    <col min="19" max="19" width="7.8515625" style="45" customWidth="1"/>
    <col min="20" max="20" width="6.57421875" style="45" bestFit="1" customWidth="1"/>
    <col min="21" max="21" width="6.28125" style="45" bestFit="1" customWidth="1"/>
    <col min="22" max="22" width="7.8515625" style="45" bestFit="1" customWidth="1"/>
    <col min="23" max="23" width="3.57421875" style="45" bestFit="1" customWidth="1"/>
    <col min="24" max="24" width="3.421875" style="45" bestFit="1" customWidth="1"/>
    <col min="25" max="25" width="4.28125" style="45" bestFit="1" customWidth="1"/>
    <col min="26" max="26" width="5.8515625" style="45" bestFit="1" customWidth="1"/>
    <col min="27" max="27" width="8.140625" style="45" customWidth="1"/>
    <col min="28" max="28" width="4.8515625" style="45" bestFit="1" customWidth="1"/>
    <col min="29" max="29" width="8.421875" style="45" bestFit="1" customWidth="1"/>
    <col min="30" max="30" width="8.00390625" style="45" bestFit="1" customWidth="1"/>
    <col min="31" max="31" width="14.140625" style="0" customWidth="1"/>
  </cols>
  <sheetData>
    <row r="1" spans="2:30" s="46" customFormat="1" ht="12.75">
      <c r="B1" s="70" t="s">
        <v>95</v>
      </c>
      <c r="C1" s="161" t="s">
        <v>360</v>
      </c>
      <c r="D1" s="132" t="s">
        <v>361</v>
      </c>
      <c r="E1" s="194" t="s">
        <v>362</v>
      </c>
      <c r="F1" s="52" t="s">
        <v>78</v>
      </c>
      <c r="G1" s="52" t="s">
        <v>79</v>
      </c>
      <c r="H1" s="46" t="s">
        <v>0</v>
      </c>
      <c r="I1" s="46" t="s">
        <v>473</v>
      </c>
      <c r="J1" s="46" t="s">
        <v>474</v>
      </c>
      <c r="K1" s="46" t="s">
        <v>501</v>
      </c>
      <c r="L1" s="46" t="s">
        <v>119</v>
      </c>
      <c r="M1" s="46" t="s">
        <v>136</v>
      </c>
      <c r="N1" s="46" t="s">
        <v>93</v>
      </c>
      <c r="O1" s="46" t="s">
        <v>133</v>
      </c>
      <c r="P1" s="46" t="s">
        <v>472</v>
      </c>
      <c r="Q1" s="46" t="s">
        <v>507</v>
      </c>
      <c r="R1" s="46" t="s">
        <v>163</v>
      </c>
      <c r="S1" s="46" t="s">
        <v>510</v>
      </c>
      <c r="T1" s="46" t="s">
        <v>138</v>
      </c>
      <c r="U1" s="46" t="s">
        <v>620</v>
      </c>
      <c r="V1" s="46" t="s">
        <v>137</v>
      </c>
      <c r="W1" s="587" t="s">
        <v>592</v>
      </c>
      <c r="X1" s="587"/>
      <c r="Y1" s="46" t="s">
        <v>595</v>
      </c>
      <c r="Z1" s="46" t="s">
        <v>283</v>
      </c>
      <c r="AA1" s="663" t="s">
        <v>875</v>
      </c>
      <c r="AB1" s="46" t="s">
        <v>633</v>
      </c>
      <c r="AC1" s="46" t="s">
        <v>639</v>
      </c>
      <c r="AD1" s="46" t="s">
        <v>640</v>
      </c>
    </row>
    <row r="2" spans="2:33" ht="12.75">
      <c r="B2" s="59" t="s">
        <v>641</v>
      </c>
      <c r="C2" s="60"/>
      <c r="D2" s="60"/>
      <c r="E2" s="60"/>
      <c r="F2" s="61"/>
      <c r="G2" s="61"/>
      <c r="H2" s="173"/>
      <c r="I2" s="173"/>
      <c r="J2" s="173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330"/>
      <c r="X2" s="330"/>
      <c r="Y2" s="62"/>
      <c r="Z2" s="62"/>
      <c r="AA2" s="62"/>
      <c r="AB2" s="62"/>
      <c r="AC2" s="62"/>
      <c r="AD2" s="62"/>
      <c r="AE2" s="161" t="s">
        <v>360</v>
      </c>
      <c r="AF2" s="132" t="s">
        <v>361</v>
      </c>
      <c r="AG2" s="194" t="s">
        <v>362</v>
      </c>
    </row>
    <row r="3" spans="1:33" ht="12.75">
      <c r="A3">
        <v>1</v>
      </c>
      <c r="B3" s="164" t="s">
        <v>500</v>
      </c>
      <c r="C3" s="162" t="s">
        <v>277</v>
      </c>
      <c r="D3" s="185" t="s">
        <v>108</v>
      </c>
      <c r="E3" s="14">
        <v>2013</v>
      </c>
      <c r="F3" s="57">
        <v>54</v>
      </c>
      <c r="G3" s="57"/>
      <c r="H3" s="46">
        <f>SUM(I3:AB3)</f>
        <v>2</v>
      </c>
      <c r="K3" s="58">
        <v>1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56"/>
      <c r="X3" s="456"/>
      <c r="Y3" s="58">
        <v>1</v>
      </c>
      <c r="Z3" s="58"/>
      <c r="AA3" s="58"/>
      <c r="AB3" s="58"/>
      <c r="AC3" s="58"/>
      <c r="AD3" s="58"/>
      <c r="AE3" s="45"/>
      <c r="AF3" s="45"/>
      <c r="AG3" s="45"/>
    </row>
    <row r="4" spans="1:30" ht="12.75">
      <c r="A4">
        <v>2</v>
      </c>
      <c r="B4" s="164" t="s">
        <v>795</v>
      </c>
      <c r="C4" s="162" t="s">
        <v>529</v>
      </c>
      <c r="D4" s="185" t="s">
        <v>89</v>
      </c>
      <c r="E4" s="195">
        <v>2014</v>
      </c>
      <c r="F4" s="57">
        <v>49</v>
      </c>
      <c r="G4" s="57"/>
      <c r="H4" s="46">
        <f>SUM(I4:AB4)</f>
        <v>1</v>
      </c>
      <c r="I4" s="142"/>
      <c r="J4" s="142"/>
      <c r="K4" s="58"/>
      <c r="L4" s="58"/>
      <c r="M4" s="58"/>
      <c r="N4" s="58"/>
      <c r="O4" s="58"/>
      <c r="P4" s="58"/>
      <c r="Q4" s="58"/>
      <c r="R4" s="58"/>
      <c r="S4" s="58">
        <v>1</v>
      </c>
      <c r="T4" s="58"/>
      <c r="U4" s="58"/>
      <c r="W4" s="456"/>
      <c r="X4" s="456"/>
      <c r="Y4" s="58"/>
      <c r="Z4" s="58"/>
      <c r="AA4" s="58"/>
      <c r="AB4" s="58"/>
      <c r="AC4" s="58"/>
      <c r="AD4" s="58"/>
    </row>
    <row r="5" spans="1:30" ht="12.75">
      <c r="A5">
        <v>3</v>
      </c>
      <c r="B5" s="164" t="s">
        <v>735</v>
      </c>
      <c r="C5" s="162" t="s">
        <v>778</v>
      </c>
      <c r="D5" s="162" t="s">
        <v>357</v>
      </c>
      <c r="E5" s="195">
        <v>2015</v>
      </c>
      <c r="F5" s="57">
        <v>51</v>
      </c>
      <c r="G5" s="57">
        <v>51</v>
      </c>
      <c r="H5" s="46">
        <f>SUM(I5:AB5)</f>
        <v>1</v>
      </c>
      <c r="I5" s="142"/>
      <c r="J5" s="142"/>
      <c r="K5" s="58"/>
      <c r="L5" s="58"/>
      <c r="M5" s="58"/>
      <c r="N5" s="58"/>
      <c r="O5" s="58"/>
      <c r="P5" s="58"/>
      <c r="Q5" s="58"/>
      <c r="R5" s="58"/>
      <c r="S5" s="58"/>
      <c r="T5" s="58"/>
      <c r="U5" s="58">
        <v>1</v>
      </c>
      <c r="V5" s="58"/>
      <c r="W5" s="456"/>
      <c r="X5" s="456"/>
      <c r="Y5" s="58"/>
      <c r="Z5" s="58"/>
      <c r="AA5" s="58"/>
      <c r="AB5" s="58"/>
      <c r="AC5" s="58"/>
      <c r="AD5" s="58"/>
    </row>
    <row r="6" spans="1:30" ht="12.75">
      <c r="A6">
        <v>6</v>
      </c>
      <c r="B6" s="164" t="s">
        <v>537</v>
      </c>
      <c r="C6" s="162" t="s">
        <v>605</v>
      </c>
      <c r="D6" s="162" t="s">
        <v>357</v>
      </c>
      <c r="E6" s="14">
        <v>2013</v>
      </c>
      <c r="F6" s="57"/>
      <c r="G6" s="57"/>
      <c r="H6" s="46">
        <f>SUM(I6:AB6)</f>
        <v>1</v>
      </c>
      <c r="I6"/>
      <c r="J6"/>
      <c r="K6"/>
      <c r="L6"/>
      <c r="M6"/>
      <c r="N6"/>
      <c r="O6"/>
      <c r="P6"/>
      <c r="Q6"/>
      <c r="R6"/>
      <c r="S6" s="10"/>
      <c r="T6"/>
      <c r="U6"/>
      <c r="V6"/>
      <c r="W6" s="457"/>
      <c r="X6" s="457"/>
      <c r="Y6" s="15">
        <v>1</v>
      </c>
      <c r="Z6"/>
      <c r="AA6"/>
      <c r="AB6"/>
      <c r="AC6"/>
      <c r="AD6"/>
    </row>
    <row r="7" spans="1:30" ht="12.75">
      <c r="A7">
        <v>7</v>
      </c>
      <c r="B7" s="162" t="s">
        <v>584</v>
      </c>
      <c r="C7" s="162" t="s">
        <v>585</v>
      </c>
      <c r="D7" s="185" t="s">
        <v>117</v>
      </c>
      <c r="E7" s="14">
        <v>2012</v>
      </c>
      <c r="F7" s="57">
        <v>30.3</v>
      </c>
      <c r="G7" s="57">
        <v>30.9</v>
      </c>
      <c r="H7" s="46">
        <f>SUM(I7:AB7)</f>
        <v>7</v>
      </c>
      <c r="I7" s="142"/>
      <c r="J7" s="142"/>
      <c r="K7" s="58"/>
      <c r="L7" s="58">
        <v>1</v>
      </c>
      <c r="M7" s="58"/>
      <c r="N7" s="58"/>
      <c r="O7" s="58"/>
      <c r="P7" s="58"/>
      <c r="Q7" s="58"/>
      <c r="R7" s="58"/>
      <c r="S7" s="58">
        <v>1</v>
      </c>
      <c r="T7" s="58">
        <v>4</v>
      </c>
      <c r="U7" s="58"/>
      <c r="V7" s="58"/>
      <c r="W7" s="456"/>
      <c r="X7" s="456"/>
      <c r="Y7" s="58">
        <v>1</v>
      </c>
      <c r="Z7" s="58"/>
      <c r="AA7" s="58"/>
      <c r="AB7" s="58"/>
      <c r="AC7" s="58"/>
      <c r="AD7" s="58"/>
    </row>
    <row r="8" spans="1:30" ht="12.75">
      <c r="A8">
        <v>8</v>
      </c>
      <c r="B8" s="162" t="s">
        <v>582</v>
      </c>
      <c r="C8" s="162" t="s">
        <v>583</v>
      </c>
      <c r="D8" s="185" t="s">
        <v>264</v>
      </c>
      <c r="E8" s="14">
        <v>2012</v>
      </c>
      <c r="F8" s="57">
        <v>54</v>
      </c>
      <c r="G8" s="57">
        <v>36.9</v>
      </c>
      <c r="H8" s="46">
        <f>SUM(I8:AB8)</f>
        <v>45</v>
      </c>
      <c r="I8" s="142"/>
      <c r="J8" s="142"/>
      <c r="K8" s="58">
        <v>15</v>
      </c>
      <c r="L8" s="58"/>
      <c r="M8" s="58"/>
      <c r="N8" s="58"/>
      <c r="O8" s="58"/>
      <c r="P8" s="58"/>
      <c r="Q8" s="58"/>
      <c r="R8" s="58"/>
      <c r="S8" s="58">
        <v>1</v>
      </c>
      <c r="T8" s="58">
        <v>10</v>
      </c>
      <c r="U8" s="58">
        <v>15</v>
      </c>
      <c r="V8" s="58"/>
      <c r="W8" s="456"/>
      <c r="X8" s="456"/>
      <c r="Y8" s="58">
        <v>4</v>
      </c>
      <c r="Z8" s="58"/>
      <c r="AA8" s="58"/>
      <c r="AB8" s="58"/>
      <c r="AC8" s="58"/>
      <c r="AD8" s="58"/>
    </row>
    <row r="9" spans="1:30" ht="12.75">
      <c r="A9">
        <v>9</v>
      </c>
      <c r="B9" s="162" t="s">
        <v>805</v>
      </c>
      <c r="C9" s="162" t="s">
        <v>806</v>
      </c>
      <c r="D9" s="162" t="s">
        <v>179</v>
      </c>
      <c r="E9" s="195">
        <v>2012</v>
      </c>
      <c r="F9" s="57">
        <v>54</v>
      </c>
      <c r="G9" s="57">
        <v>54</v>
      </c>
      <c r="H9" s="46">
        <f>SUM(I9:AB9)</f>
        <v>4.4</v>
      </c>
      <c r="I9" s="142"/>
      <c r="J9" s="142"/>
      <c r="K9" s="58"/>
      <c r="L9" s="58"/>
      <c r="M9" s="58"/>
      <c r="N9" s="58"/>
      <c r="O9" s="58"/>
      <c r="P9" s="58"/>
      <c r="Q9" s="58"/>
      <c r="R9" s="58"/>
      <c r="S9" s="58">
        <v>1</v>
      </c>
      <c r="T9" s="58">
        <v>3.4</v>
      </c>
      <c r="U9" s="58"/>
      <c r="V9" s="58"/>
      <c r="W9" s="456"/>
      <c r="X9" s="456"/>
      <c r="Y9" s="58"/>
      <c r="Z9" s="58"/>
      <c r="AA9" s="58"/>
      <c r="AB9" s="58"/>
      <c r="AC9" s="58"/>
      <c r="AD9" s="58"/>
    </row>
    <row r="10" spans="1:30" ht="12.75">
      <c r="A10">
        <v>10</v>
      </c>
      <c r="B10" s="162" t="s">
        <v>571</v>
      </c>
      <c r="C10" s="162" t="s">
        <v>448</v>
      </c>
      <c r="D10" s="162" t="s">
        <v>111</v>
      </c>
      <c r="E10" s="14">
        <v>2012</v>
      </c>
      <c r="F10" s="57"/>
      <c r="G10" s="57"/>
      <c r="H10" s="46">
        <f>SUM(I10:AB10)</f>
        <v>0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456"/>
      <c r="X10" s="456"/>
      <c r="Y10" s="58"/>
      <c r="Z10" s="58"/>
      <c r="AA10" s="58"/>
      <c r="AB10" s="58"/>
      <c r="AC10" s="58"/>
      <c r="AD10" s="58"/>
    </row>
    <row r="11" spans="1:30" ht="12.75">
      <c r="A11">
        <v>11</v>
      </c>
      <c r="B11" s="164" t="s">
        <v>786</v>
      </c>
      <c r="C11" s="162" t="s">
        <v>201</v>
      </c>
      <c r="D11" s="185" t="s">
        <v>223</v>
      </c>
      <c r="E11" s="14">
        <v>2013</v>
      </c>
      <c r="F11" s="57">
        <v>46</v>
      </c>
      <c r="G11" s="57"/>
      <c r="H11" s="46">
        <f>SUM(I11:AB11)</f>
        <v>2</v>
      </c>
      <c r="I11" s="142"/>
      <c r="J11" s="142"/>
      <c r="K11" s="58"/>
      <c r="L11" s="58"/>
      <c r="M11" s="58"/>
      <c r="N11" s="58"/>
      <c r="O11" s="58"/>
      <c r="P11" s="58"/>
      <c r="Q11" s="58"/>
      <c r="R11" s="58"/>
      <c r="S11" s="58">
        <v>1</v>
      </c>
      <c r="T11" s="58"/>
      <c r="U11" s="58"/>
      <c r="V11" s="58"/>
      <c r="W11" s="456"/>
      <c r="X11" s="456"/>
      <c r="Y11" s="58">
        <v>1</v>
      </c>
      <c r="Z11" s="58"/>
      <c r="AA11" s="58"/>
      <c r="AB11" s="58"/>
      <c r="AC11" s="58"/>
      <c r="AD11" s="58"/>
    </row>
    <row r="12" spans="1:30" ht="12.75">
      <c r="A12">
        <v>12</v>
      </c>
      <c r="B12" s="162" t="s">
        <v>577</v>
      </c>
      <c r="C12" s="162" t="s">
        <v>578</v>
      </c>
      <c r="D12" s="185" t="s">
        <v>209</v>
      </c>
      <c r="E12" s="14">
        <v>2012</v>
      </c>
      <c r="F12" s="57">
        <v>54</v>
      </c>
      <c r="G12" s="57">
        <v>42.6</v>
      </c>
      <c r="H12" s="46">
        <f>SUM(I12:AB12)</f>
        <v>49</v>
      </c>
      <c r="I12" s="142"/>
      <c r="J12" s="142"/>
      <c r="K12" s="69">
        <v>15</v>
      </c>
      <c r="L12" s="58">
        <v>1</v>
      </c>
      <c r="M12" s="58"/>
      <c r="N12" s="58"/>
      <c r="O12" s="58"/>
      <c r="P12" s="58"/>
      <c r="Q12" s="58"/>
      <c r="R12" s="58"/>
      <c r="S12" s="58">
        <v>1</v>
      </c>
      <c r="T12" s="58"/>
      <c r="U12" s="58">
        <v>30</v>
      </c>
      <c r="V12" s="58"/>
      <c r="W12" s="456"/>
      <c r="X12" s="456"/>
      <c r="Y12" s="58">
        <v>2</v>
      </c>
      <c r="Z12" s="58"/>
      <c r="AA12" s="58"/>
      <c r="AB12" s="58"/>
      <c r="AC12" s="58"/>
      <c r="AD12" s="58"/>
    </row>
    <row r="13" spans="1:30" ht="12.75">
      <c r="A13" s="186">
        <v>14</v>
      </c>
      <c r="B13" s="164" t="s">
        <v>842</v>
      </c>
      <c r="C13" s="162" t="s">
        <v>843</v>
      </c>
      <c r="D13" s="162" t="s">
        <v>114</v>
      </c>
      <c r="E13" s="195">
        <v>2013</v>
      </c>
      <c r="F13" s="57">
        <v>40.5</v>
      </c>
      <c r="G13" s="57"/>
      <c r="H13" s="46">
        <f>SUM(I13:AB13)</f>
        <v>1</v>
      </c>
      <c r="I13" s="142"/>
      <c r="J13" s="142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456"/>
      <c r="X13" s="456"/>
      <c r="Y13" s="58">
        <v>1</v>
      </c>
      <c r="Z13" s="58"/>
      <c r="AA13" s="58"/>
      <c r="AB13" s="58"/>
      <c r="AC13" s="58"/>
      <c r="AD13" s="58"/>
    </row>
    <row r="14" spans="1:30" s="10" customFormat="1" ht="12.75">
      <c r="A14" s="186">
        <v>15</v>
      </c>
      <c r="B14" s="162" t="s">
        <v>868</v>
      </c>
      <c r="C14" s="162" t="s">
        <v>869</v>
      </c>
      <c r="D14" s="162" t="s">
        <v>208</v>
      </c>
      <c r="E14" s="195">
        <v>2012</v>
      </c>
      <c r="F14" s="57">
        <v>51.6</v>
      </c>
      <c r="G14" s="57"/>
      <c r="H14" s="46">
        <f>SUM(I14:AB14)</f>
        <v>16</v>
      </c>
      <c r="I14" s="142"/>
      <c r="J14" s="142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456"/>
      <c r="X14" s="456"/>
      <c r="Y14" s="58">
        <v>6</v>
      </c>
      <c r="Z14" s="58">
        <v>10</v>
      </c>
      <c r="AA14" s="58"/>
      <c r="AB14" s="58"/>
      <c r="AC14" s="58"/>
      <c r="AD14" s="58"/>
    </row>
    <row r="15" spans="2:30" s="10" customFormat="1" ht="12.75">
      <c r="B15" s="162" t="s">
        <v>149</v>
      </c>
      <c r="C15" s="162" t="s">
        <v>162</v>
      </c>
      <c r="D15" s="185" t="s">
        <v>124</v>
      </c>
      <c r="E15" s="14">
        <v>2012</v>
      </c>
      <c r="F15" s="57">
        <v>41</v>
      </c>
      <c r="G15" s="57">
        <v>37.1</v>
      </c>
      <c r="H15" s="46">
        <f>SUM(I15:AB15)</f>
        <v>41.4</v>
      </c>
      <c r="I15" s="142"/>
      <c r="J15" s="142"/>
      <c r="K15" s="58">
        <v>20</v>
      </c>
      <c r="L15" s="58">
        <v>1</v>
      </c>
      <c r="M15" s="58"/>
      <c r="N15" s="58"/>
      <c r="O15" s="58"/>
      <c r="P15" s="58"/>
      <c r="Q15" s="58">
        <v>15</v>
      </c>
      <c r="R15" s="58"/>
      <c r="S15" s="58">
        <v>1</v>
      </c>
      <c r="T15" s="58">
        <v>3.4</v>
      </c>
      <c r="U15" s="58"/>
      <c r="V15" s="58"/>
      <c r="W15" s="456"/>
      <c r="X15" s="456"/>
      <c r="Y15" s="58">
        <v>1</v>
      </c>
      <c r="Z15" s="58"/>
      <c r="AA15" s="58"/>
      <c r="AB15" s="58"/>
      <c r="AC15" s="58"/>
      <c r="AD15" s="58"/>
    </row>
    <row r="16" spans="2:30" s="10" customFormat="1" ht="12.75">
      <c r="B16" s="162" t="s">
        <v>745</v>
      </c>
      <c r="C16" s="162" t="s">
        <v>746</v>
      </c>
      <c r="D16" s="162" t="s">
        <v>89</v>
      </c>
      <c r="E16" s="195">
        <v>2012</v>
      </c>
      <c r="F16" s="57">
        <v>48</v>
      </c>
      <c r="G16" s="57"/>
      <c r="H16" s="46">
        <f>SUM(I16:AB16)</f>
        <v>2</v>
      </c>
      <c r="I16" s="142"/>
      <c r="J16" s="142"/>
      <c r="K16" s="58"/>
      <c r="L16" s="58">
        <v>1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456"/>
      <c r="X16" s="456"/>
      <c r="Y16" s="58">
        <v>1</v>
      </c>
      <c r="Z16" s="58"/>
      <c r="AA16" s="58"/>
      <c r="AB16" s="58"/>
      <c r="AC16" s="58"/>
      <c r="AD16" s="58"/>
    </row>
    <row r="17" spans="2:30" s="10" customFormat="1" ht="12.75">
      <c r="B17" s="164" t="s">
        <v>514</v>
      </c>
      <c r="C17" s="162" t="s">
        <v>116</v>
      </c>
      <c r="D17" s="185" t="s">
        <v>88</v>
      </c>
      <c r="E17" s="14">
        <v>2013</v>
      </c>
      <c r="F17" s="57">
        <v>54</v>
      </c>
      <c r="G17" s="57">
        <v>43</v>
      </c>
      <c r="H17" s="46">
        <f>SUM(I17:AB17)</f>
        <v>2</v>
      </c>
      <c r="I17" s="142"/>
      <c r="J17" s="142"/>
      <c r="K17" s="58"/>
      <c r="L17" s="58"/>
      <c r="M17" s="58"/>
      <c r="N17" s="58"/>
      <c r="O17" s="58"/>
      <c r="P17" s="58"/>
      <c r="Q17" s="58"/>
      <c r="R17" s="58"/>
      <c r="S17" s="58">
        <v>1</v>
      </c>
      <c r="T17" s="58"/>
      <c r="U17" s="58"/>
      <c r="V17" s="58"/>
      <c r="W17" s="456"/>
      <c r="X17" s="456"/>
      <c r="Y17" s="58">
        <v>1</v>
      </c>
      <c r="Z17" s="58"/>
      <c r="AA17" s="58"/>
      <c r="AB17" s="58"/>
      <c r="AC17" s="58"/>
      <c r="AD17" s="58"/>
    </row>
    <row r="18" spans="2:30" s="10" customFormat="1" ht="12.75">
      <c r="B18" s="162" t="s">
        <v>596</v>
      </c>
      <c r="C18" s="162" t="s">
        <v>836</v>
      </c>
      <c r="D18" s="162" t="s">
        <v>81</v>
      </c>
      <c r="E18" s="195">
        <v>2012</v>
      </c>
      <c r="F18" s="57">
        <v>50.7</v>
      </c>
      <c r="G18" s="57">
        <v>50.7</v>
      </c>
      <c r="H18" s="46">
        <f>SUM(I18:AB18)</f>
        <v>7</v>
      </c>
      <c r="I18" s="142"/>
      <c r="J18" s="142"/>
      <c r="K18" s="58"/>
      <c r="L18" s="58"/>
      <c r="M18" s="58"/>
      <c r="N18" s="58"/>
      <c r="O18" s="58"/>
      <c r="P18" s="58"/>
      <c r="Q18" s="58"/>
      <c r="R18" s="58"/>
      <c r="S18" s="58"/>
      <c r="T18" s="58">
        <v>6</v>
      </c>
      <c r="U18" s="58"/>
      <c r="V18" s="58"/>
      <c r="W18" s="456"/>
      <c r="X18" s="456"/>
      <c r="Y18" s="58">
        <v>1</v>
      </c>
      <c r="Z18" s="58"/>
      <c r="AA18" s="58"/>
      <c r="AB18" s="58"/>
      <c r="AC18" s="58"/>
      <c r="AD18" s="58"/>
    </row>
    <row r="19" spans="2:30" s="10" customFormat="1" ht="12.75">
      <c r="B19" s="162" t="s">
        <v>784</v>
      </c>
      <c r="C19" s="162" t="s">
        <v>851</v>
      </c>
      <c r="D19" s="162" t="s">
        <v>243</v>
      </c>
      <c r="E19" s="195">
        <v>2012</v>
      </c>
      <c r="F19" s="57">
        <v>54</v>
      </c>
      <c r="G19" s="57"/>
      <c r="H19" s="46">
        <f>SUM(I19:AB19)</f>
        <v>1</v>
      </c>
      <c r="I19" s="142"/>
      <c r="J19" s="14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456"/>
      <c r="X19" s="456"/>
      <c r="Y19" s="58">
        <v>1</v>
      </c>
      <c r="Z19" s="58"/>
      <c r="AA19" s="58"/>
      <c r="AB19" s="58"/>
      <c r="AC19" s="58"/>
      <c r="AD19" s="58"/>
    </row>
    <row r="20" spans="2:30" ht="12.75">
      <c r="B20" s="162" t="s">
        <v>349</v>
      </c>
      <c r="C20" s="162" t="s">
        <v>261</v>
      </c>
      <c r="D20" s="185" t="s">
        <v>264</v>
      </c>
      <c r="E20" s="14">
        <v>2012</v>
      </c>
      <c r="F20" s="57">
        <v>24.3</v>
      </c>
      <c r="G20" s="57">
        <v>19.4</v>
      </c>
      <c r="H20" s="46">
        <f>SUM(I20:AB20)</f>
        <v>83</v>
      </c>
      <c r="I20" s="142"/>
      <c r="J20" s="142"/>
      <c r="K20" s="58">
        <v>1</v>
      </c>
      <c r="L20" s="58">
        <v>1</v>
      </c>
      <c r="M20" s="58"/>
      <c r="N20" s="58"/>
      <c r="O20" s="58"/>
      <c r="P20" s="58"/>
      <c r="Q20" s="58">
        <v>20</v>
      </c>
      <c r="R20" s="58">
        <v>1</v>
      </c>
      <c r="S20" s="58">
        <v>10</v>
      </c>
      <c r="T20" s="58">
        <v>10</v>
      </c>
      <c r="U20" s="58">
        <v>20</v>
      </c>
      <c r="V20" s="58"/>
      <c r="W20" s="456"/>
      <c r="X20" s="456"/>
      <c r="Y20" s="58">
        <v>10</v>
      </c>
      <c r="Z20" s="58">
        <v>10</v>
      </c>
      <c r="AA20" s="58"/>
      <c r="AB20" s="58"/>
      <c r="AC20" s="58"/>
      <c r="AD20" s="58"/>
    </row>
    <row r="21" spans="2:30" s="10" customFormat="1" ht="12.75">
      <c r="B21" s="164" t="s">
        <v>349</v>
      </c>
      <c r="C21" s="162" t="s">
        <v>874</v>
      </c>
      <c r="D21" s="162" t="s">
        <v>264</v>
      </c>
      <c r="E21" s="195">
        <v>2016</v>
      </c>
      <c r="F21" s="57">
        <v>52.4</v>
      </c>
      <c r="G21" s="57"/>
      <c r="H21" s="46">
        <f>SUM(I21:AB21)</f>
        <v>1</v>
      </c>
      <c r="I21" s="142"/>
      <c r="J21" s="14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456"/>
      <c r="X21" s="456"/>
      <c r="Y21" s="58">
        <v>1</v>
      </c>
      <c r="Z21" s="58"/>
      <c r="AA21" s="58"/>
      <c r="AB21" s="58"/>
      <c r="AC21" s="58"/>
      <c r="AD21" s="58"/>
    </row>
    <row r="22" spans="2:30" s="10" customFormat="1" ht="12.75">
      <c r="B22" s="162" t="s">
        <v>598</v>
      </c>
      <c r="C22" s="162" t="s">
        <v>583</v>
      </c>
      <c r="D22" s="185" t="s">
        <v>108</v>
      </c>
      <c r="E22" s="14">
        <v>2012</v>
      </c>
      <c r="F22" s="57">
        <v>53.7</v>
      </c>
      <c r="G22" s="57"/>
      <c r="H22" s="46">
        <f>SUM(I22:AB22)</f>
        <v>1</v>
      </c>
      <c r="I22" s="46"/>
      <c r="J22" s="46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56"/>
      <c r="X22" s="456"/>
      <c r="Y22" s="58">
        <v>1</v>
      </c>
      <c r="Z22" s="58"/>
      <c r="AA22" s="58"/>
      <c r="AB22" s="58"/>
      <c r="AC22" s="58"/>
      <c r="AD22" s="58"/>
    </row>
    <row r="23" spans="2:30" s="10" customFormat="1" ht="12.75">
      <c r="B23" s="164" t="s">
        <v>598</v>
      </c>
      <c r="C23" s="162" t="s">
        <v>844</v>
      </c>
      <c r="D23" s="185" t="s">
        <v>108</v>
      </c>
      <c r="E23" s="195">
        <v>2015</v>
      </c>
      <c r="F23" s="57">
        <v>54</v>
      </c>
      <c r="G23" s="57"/>
      <c r="H23" s="46">
        <f>SUM(I23:AB23)</f>
        <v>1</v>
      </c>
      <c r="I23" s="142"/>
      <c r="J23" s="142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56"/>
      <c r="X23" s="456"/>
      <c r="Y23" s="58">
        <v>1</v>
      </c>
      <c r="Z23" s="58"/>
      <c r="AA23" s="58"/>
      <c r="AB23" s="58"/>
      <c r="AC23" s="58"/>
      <c r="AD23" s="58"/>
    </row>
    <row r="24" spans="2:30" s="10" customFormat="1" ht="12.75">
      <c r="B24" s="164" t="s">
        <v>628</v>
      </c>
      <c r="C24" s="162" t="s">
        <v>629</v>
      </c>
      <c r="D24" s="185" t="s">
        <v>243</v>
      </c>
      <c r="E24" s="14">
        <v>2014</v>
      </c>
      <c r="F24" s="57">
        <v>42</v>
      </c>
      <c r="G24" s="57">
        <v>42</v>
      </c>
      <c r="H24" s="46">
        <f>SUM(I24:AB24)</f>
        <v>2</v>
      </c>
      <c r="I24" s="142"/>
      <c r="J24" s="142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>
        <v>1</v>
      </c>
      <c r="V24" s="58"/>
      <c r="W24" s="456"/>
      <c r="X24" s="456"/>
      <c r="Y24" s="58">
        <v>1</v>
      </c>
      <c r="Z24" s="58"/>
      <c r="AA24" s="58"/>
      <c r="AB24" s="58"/>
      <c r="AC24" s="58"/>
      <c r="AD24" s="58"/>
    </row>
    <row r="25" spans="2:30" s="10" customFormat="1" ht="12.75">
      <c r="B25" s="164" t="s">
        <v>872</v>
      </c>
      <c r="C25" s="162" t="s">
        <v>873</v>
      </c>
      <c r="D25" s="162" t="s">
        <v>124</v>
      </c>
      <c r="E25" s="195">
        <v>2013</v>
      </c>
      <c r="F25" s="57">
        <v>54</v>
      </c>
      <c r="G25" s="57"/>
      <c r="H25" s="46">
        <f>SUM(I25:AB25)</f>
        <v>1</v>
      </c>
      <c r="I25" s="142"/>
      <c r="J25" s="142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56"/>
      <c r="X25" s="456"/>
      <c r="Y25" s="69">
        <v>1</v>
      </c>
      <c r="Z25" s="58"/>
      <c r="AA25" s="58"/>
      <c r="AB25" s="58"/>
      <c r="AC25" s="58"/>
      <c r="AD25" s="58"/>
    </row>
    <row r="26" spans="2:30" s="10" customFormat="1" ht="12.75">
      <c r="B26" s="162" t="s">
        <v>796</v>
      </c>
      <c r="C26" s="162" t="s">
        <v>797</v>
      </c>
      <c r="D26" s="162" t="s">
        <v>111</v>
      </c>
      <c r="E26" s="195">
        <v>2012</v>
      </c>
      <c r="F26" s="57">
        <v>54</v>
      </c>
      <c r="G26" s="57"/>
      <c r="H26" s="46">
        <f>SUM(I26:AB26)</f>
        <v>1</v>
      </c>
      <c r="I26" s="142"/>
      <c r="J26" s="142"/>
      <c r="K26" s="58"/>
      <c r="L26" s="58"/>
      <c r="M26" s="58"/>
      <c r="N26" s="58"/>
      <c r="O26" s="58"/>
      <c r="P26" s="58"/>
      <c r="Q26" s="58"/>
      <c r="R26" s="58"/>
      <c r="S26" s="58">
        <v>1</v>
      </c>
      <c r="T26" s="58"/>
      <c r="U26" s="58"/>
      <c r="V26" s="58"/>
      <c r="W26" s="456"/>
      <c r="X26" s="456"/>
      <c r="Y26" s="58"/>
      <c r="Z26" s="58"/>
      <c r="AA26" s="58"/>
      <c r="AB26" s="58"/>
      <c r="AC26" s="58"/>
      <c r="AD26" s="58"/>
    </row>
    <row r="27" spans="2:30" s="10" customFormat="1" ht="12.75">
      <c r="B27" s="162" t="s">
        <v>453</v>
      </c>
      <c r="C27" s="162" t="s">
        <v>454</v>
      </c>
      <c r="D27" s="185" t="s">
        <v>81</v>
      </c>
      <c r="E27" s="14">
        <v>2012</v>
      </c>
      <c r="F27" s="57">
        <v>42</v>
      </c>
      <c r="G27" s="57">
        <v>34.6</v>
      </c>
      <c r="H27" s="46">
        <f>SUM(I27:AB27)</f>
        <v>28</v>
      </c>
      <c r="I27" s="142"/>
      <c r="J27" s="142"/>
      <c r="K27" s="58"/>
      <c r="L27" s="58">
        <v>1</v>
      </c>
      <c r="M27" s="58"/>
      <c r="N27" s="58"/>
      <c r="O27" s="58"/>
      <c r="P27" s="58"/>
      <c r="Q27" s="58"/>
      <c r="R27" s="58"/>
      <c r="S27" s="58">
        <v>1</v>
      </c>
      <c r="T27" s="58"/>
      <c r="U27" s="58">
        <v>8</v>
      </c>
      <c r="V27" s="58"/>
      <c r="W27" s="456"/>
      <c r="X27" s="456"/>
      <c r="Y27" s="58">
        <v>8</v>
      </c>
      <c r="Z27" s="58">
        <v>10</v>
      </c>
      <c r="AA27" s="58"/>
      <c r="AB27" s="58"/>
      <c r="AC27" s="58"/>
      <c r="AD27" s="58"/>
    </row>
    <row r="28" spans="2:30" s="10" customFormat="1" ht="12.75">
      <c r="B28" s="164" t="s">
        <v>870</v>
      </c>
      <c r="C28" s="162" t="s">
        <v>871</v>
      </c>
      <c r="D28" s="162" t="s">
        <v>124</v>
      </c>
      <c r="E28" s="195">
        <v>2013</v>
      </c>
      <c r="F28" s="57">
        <v>54</v>
      </c>
      <c r="G28" s="57"/>
      <c r="H28" s="46">
        <f>SUM(I28:AB28)</f>
        <v>1</v>
      </c>
      <c r="I28" s="142"/>
      <c r="J28" s="142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56"/>
      <c r="X28" s="456"/>
      <c r="Y28" s="58">
        <v>1</v>
      </c>
      <c r="Z28" s="58"/>
      <c r="AA28" s="58"/>
      <c r="AB28" s="58"/>
      <c r="AC28" s="58"/>
      <c r="AD28" s="58"/>
    </row>
    <row r="29" spans="2:30" s="10" customFormat="1" ht="12.75">
      <c r="B29" s="162" t="s">
        <v>599</v>
      </c>
      <c r="C29" s="162" t="s">
        <v>600</v>
      </c>
      <c r="D29" s="185" t="s">
        <v>208</v>
      </c>
      <c r="E29" s="14">
        <v>2012</v>
      </c>
      <c r="F29" s="57">
        <v>43</v>
      </c>
      <c r="G29" s="57">
        <v>43.3</v>
      </c>
      <c r="H29" s="46">
        <f>SUM(I29:AB29)</f>
        <v>16</v>
      </c>
      <c r="I29" s="46"/>
      <c r="J29" s="46"/>
      <c r="K29" s="58"/>
      <c r="L29" s="58">
        <v>1</v>
      </c>
      <c r="M29" s="58"/>
      <c r="N29" s="58"/>
      <c r="O29" s="58"/>
      <c r="P29" s="58"/>
      <c r="Q29" s="58"/>
      <c r="R29" s="58"/>
      <c r="S29" s="58"/>
      <c r="T29" s="58">
        <v>4</v>
      </c>
      <c r="U29" s="58"/>
      <c r="V29" s="58"/>
      <c r="W29" s="456"/>
      <c r="X29" s="456"/>
      <c r="Y29" s="58">
        <v>1</v>
      </c>
      <c r="Z29" s="58">
        <v>10</v>
      </c>
      <c r="AA29" s="58"/>
      <c r="AB29" s="58"/>
      <c r="AC29" s="58"/>
      <c r="AD29" s="58"/>
    </row>
    <row r="30" spans="2:30" s="10" customFormat="1" ht="12.75">
      <c r="B30" s="162"/>
      <c r="C30" s="162"/>
      <c r="D30" s="162"/>
      <c r="E30" s="14"/>
      <c r="F30" s="57"/>
      <c r="G30" s="57"/>
      <c r="H30" s="142"/>
      <c r="I30" s="142"/>
      <c r="J30" s="142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456"/>
      <c r="X30" s="456"/>
      <c r="Y30" s="58"/>
      <c r="Z30" s="58"/>
      <c r="AA30" s="58"/>
      <c r="AB30" s="58"/>
      <c r="AC30" s="58"/>
      <c r="AD30" s="58"/>
    </row>
    <row r="31" spans="2:30" s="10" customFormat="1" ht="12.75">
      <c r="B31" s="162"/>
      <c r="C31" s="162"/>
      <c r="D31" s="162"/>
      <c r="E31" s="14"/>
      <c r="F31" s="57"/>
      <c r="G31" s="57"/>
      <c r="H31" s="142"/>
      <c r="I31" s="142"/>
      <c r="J31" s="142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456"/>
      <c r="X31" s="456"/>
      <c r="Y31" s="58"/>
      <c r="Z31" s="58"/>
      <c r="AA31" s="58"/>
      <c r="AB31" s="58"/>
      <c r="AC31" s="58"/>
      <c r="AD31" s="58"/>
    </row>
    <row r="32" spans="2:30" s="10" customFormat="1" ht="12.75">
      <c r="B32" s="56"/>
      <c r="C32" s="56"/>
      <c r="D32" s="56"/>
      <c r="F32" s="57"/>
      <c r="G32" s="57"/>
      <c r="H32" s="142"/>
      <c r="I32" s="142"/>
      <c r="J32" s="142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456"/>
      <c r="X32" s="456"/>
      <c r="Y32" s="58"/>
      <c r="Z32" s="58"/>
      <c r="AA32" s="58"/>
      <c r="AB32" s="58"/>
      <c r="AC32" s="58"/>
      <c r="AD32" s="58"/>
    </row>
    <row r="33" spans="2:30" ht="12.75">
      <c r="B33" s="70" t="s">
        <v>95</v>
      </c>
      <c r="C33" s="161" t="s">
        <v>360</v>
      </c>
      <c r="D33" s="132" t="s">
        <v>361</v>
      </c>
      <c r="E33" s="194" t="s">
        <v>362</v>
      </c>
      <c r="F33" s="52" t="s">
        <v>78</v>
      </c>
      <c r="G33" s="52" t="s">
        <v>79</v>
      </c>
      <c r="H33" s="46" t="s">
        <v>0</v>
      </c>
      <c r="I33" s="46" t="s">
        <v>473</v>
      </c>
      <c r="J33" s="46" t="s">
        <v>474</v>
      </c>
      <c r="K33" s="46" t="s">
        <v>501</v>
      </c>
      <c r="L33" s="46" t="s">
        <v>119</v>
      </c>
      <c r="M33" s="46" t="s">
        <v>136</v>
      </c>
      <c r="N33" s="46" t="s">
        <v>93</v>
      </c>
      <c r="O33" s="46" t="s">
        <v>133</v>
      </c>
      <c r="P33" s="46" t="s">
        <v>472</v>
      </c>
      <c r="Q33" s="46" t="s">
        <v>507</v>
      </c>
      <c r="R33" s="46" t="s">
        <v>163</v>
      </c>
      <c r="S33" s="46" t="s">
        <v>510</v>
      </c>
      <c r="T33" s="46" t="s">
        <v>138</v>
      </c>
      <c r="U33" s="46" t="s">
        <v>620</v>
      </c>
      <c r="V33" s="46" t="s">
        <v>137</v>
      </c>
      <c r="W33" s="458"/>
      <c r="X33" s="458"/>
      <c r="Y33" s="46" t="s">
        <v>595</v>
      </c>
      <c r="Z33" s="46" t="s">
        <v>283</v>
      </c>
      <c r="AA33" s="663" t="s">
        <v>875</v>
      </c>
      <c r="AB33" s="46" t="s">
        <v>633</v>
      </c>
      <c r="AC33" s="46" t="s">
        <v>639</v>
      </c>
      <c r="AD33" s="46" t="s">
        <v>640</v>
      </c>
    </row>
    <row r="34" spans="2:33" ht="12.75">
      <c r="B34" s="64" t="s">
        <v>648</v>
      </c>
      <c r="C34" s="65"/>
      <c r="D34" s="65"/>
      <c r="E34" s="65"/>
      <c r="F34" s="66"/>
      <c r="G34" s="66"/>
      <c r="H34" s="174"/>
      <c r="I34" s="174"/>
      <c r="J34" s="174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456"/>
      <c r="X34" s="456"/>
      <c r="Y34" s="67"/>
      <c r="Z34" s="67"/>
      <c r="AA34" s="67"/>
      <c r="AB34" s="67"/>
      <c r="AC34" s="67"/>
      <c r="AD34" s="67"/>
      <c r="AE34" s="161" t="s">
        <v>360</v>
      </c>
      <c r="AF34" s="132" t="s">
        <v>361</v>
      </c>
      <c r="AG34" s="194" t="s">
        <v>362</v>
      </c>
    </row>
    <row r="35" spans="1:33" ht="12.75">
      <c r="A35" s="10">
        <v>1</v>
      </c>
      <c r="B35" s="164" t="s">
        <v>445</v>
      </c>
      <c r="C35" s="162" t="s">
        <v>171</v>
      </c>
      <c r="D35" s="162" t="s">
        <v>213</v>
      </c>
      <c r="E35" s="276">
        <v>2013</v>
      </c>
      <c r="F35" s="57">
        <v>53</v>
      </c>
      <c r="G35" s="57"/>
      <c r="H35" s="46">
        <f>SUM(I35:AB35)</f>
        <v>1</v>
      </c>
      <c r="I35" s="142"/>
      <c r="J35" s="142"/>
      <c r="K35" s="69"/>
      <c r="L35" s="58"/>
      <c r="M35" s="58"/>
      <c r="N35" s="58"/>
      <c r="O35" s="58"/>
      <c r="P35" s="58"/>
      <c r="Q35" s="58"/>
      <c r="R35" s="58"/>
      <c r="S35" s="58">
        <v>1</v>
      </c>
      <c r="T35" s="58"/>
      <c r="U35" s="58"/>
      <c r="V35" s="58"/>
      <c r="W35" s="456"/>
      <c r="X35" s="456"/>
      <c r="Y35" s="58"/>
      <c r="Z35" s="58"/>
      <c r="AA35" s="58"/>
      <c r="AB35" s="58"/>
      <c r="AC35" s="58"/>
      <c r="AD35" s="58"/>
      <c r="AE35" s="45"/>
      <c r="AF35" s="45"/>
      <c r="AG35" s="45"/>
    </row>
    <row r="36" spans="1:33" ht="12.75">
      <c r="A36" s="10">
        <v>2</v>
      </c>
      <c r="B36" s="164" t="s">
        <v>319</v>
      </c>
      <c r="C36" s="162" t="s">
        <v>204</v>
      </c>
      <c r="D36" s="185" t="s">
        <v>77</v>
      </c>
      <c r="E36" s="14">
        <v>2013</v>
      </c>
      <c r="F36" s="57">
        <v>39</v>
      </c>
      <c r="G36" s="57">
        <v>35.2</v>
      </c>
      <c r="H36" s="46">
        <f>SUM(I36:AB36)</f>
        <v>23</v>
      </c>
      <c r="I36" s="142"/>
      <c r="J36" s="142"/>
      <c r="K36" s="58">
        <v>15</v>
      </c>
      <c r="L36" s="58"/>
      <c r="M36" s="58"/>
      <c r="N36" s="58"/>
      <c r="O36" s="58"/>
      <c r="P36" s="58"/>
      <c r="Q36" s="58"/>
      <c r="R36" s="58"/>
      <c r="S36" s="58">
        <v>6</v>
      </c>
      <c r="T36" s="58"/>
      <c r="U36" s="58">
        <v>1</v>
      </c>
      <c r="W36" s="456"/>
      <c r="X36" s="456"/>
      <c r="Y36" s="58">
        <v>1</v>
      </c>
      <c r="Z36" s="58"/>
      <c r="AA36" s="58"/>
      <c r="AB36" s="58"/>
      <c r="AC36" s="58"/>
      <c r="AD36" s="58"/>
      <c r="AE36" s="45"/>
      <c r="AF36" s="45"/>
      <c r="AG36" s="45"/>
    </row>
    <row r="37" spans="1:30" ht="12.75">
      <c r="A37" s="10">
        <v>3</v>
      </c>
      <c r="B37" s="162" t="s">
        <v>439</v>
      </c>
      <c r="C37" s="162" t="s">
        <v>440</v>
      </c>
      <c r="D37" s="185" t="s">
        <v>77</v>
      </c>
      <c r="E37" s="14">
        <v>2012</v>
      </c>
      <c r="F37" s="57">
        <v>32.4</v>
      </c>
      <c r="G37" s="57">
        <v>23.7</v>
      </c>
      <c r="H37" s="46">
        <f>SUM(I37:AB37)</f>
        <v>47</v>
      </c>
      <c r="I37" s="142"/>
      <c r="J37" s="142"/>
      <c r="K37" s="69">
        <v>15</v>
      </c>
      <c r="L37" s="58">
        <v>1</v>
      </c>
      <c r="M37" s="58">
        <v>10</v>
      </c>
      <c r="N37" s="58">
        <v>1</v>
      </c>
      <c r="O37" s="58"/>
      <c r="P37" s="58"/>
      <c r="Q37" s="58"/>
      <c r="R37" s="58"/>
      <c r="S37" s="58">
        <v>1</v>
      </c>
      <c r="T37" s="58">
        <v>10</v>
      </c>
      <c r="U37" s="58">
        <v>8</v>
      </c>
      <c r="V37" s="58"/>
      <c r="W37" s="456"/>
      <c r="X37" s="456"/>
      <c r="Y37" s="58">
        <v>1</v>
      </c>
      <c r="Z37" s="58"/>
      <c r="AA37" s="58"/>
      <c r="AB37" s="58"/>
      <c r="AC37" s="58"/>
      <c r="AD37" s="58"/>
    </row>
    <row r="38" spans="1:30" ht="12.75">
      <c r="A38" s="10">
        <v>4</v>
      </c>
      <c r="B38" s="162" t="s">
        <v>561</v>
      </c>
      <c r="C38" s="162" t="s">
        <v>562</v>
      </c>
      <c r="D38" s="162" t="s">
        <v>208</v>
      </c>
      <c r="E38" s="195">
        <v>2012</v>
      </c>
      <c r="F38" s="57">
        <v>33.4</v>
      </c>
      <c r="G38" s="57">
        <v>33.4</v>
      </c>
      <c r="H38" s="46">
        <f>SUM(I38:AB38)</f>
        <v>5</v>
      </c>
      <c r="I38" s="142"/>
      <c r="J38" s="142"/>
      <c r="K38" s="58"/>
      <c r="L38" s="58"/>
      <c r="M38" s="58"/>
      <c r="N38" s="58"/>
      <c r="O38" s="58"/>
      <c r="P38" s="58"/>
      <c r="Q38" s="58"/>
      <c r="R38" s="58"/>
      <c r="S38" s="58"/>
      <c r="T38" s="58">
        <v>4</v>
      </c>
      <c r="U38" s="58"/>
      <c r="V38" s="58"/>
      <c r="W38" s="456"/>
      <c r="X38" s="456"/>
      <c r="Y38" s="58">
        <v>1</v>
      </c>
      <c r="Z38" s="58"/>
      <c r="AA38" s="58"/>
      <c r="AB38" s="58"/>
      <c r="AC38" s="58"/>
      <c r="AD38" s="58"/>
    </row>
    <row r="39" spans="1:30" ht="12.75">
      <c r="A39" s="10">
        <v>6</v>
      </c>
      <c r="B39" s="162" t="s">
        <v>704</v>
      </c>
      <c r="C39" s="162" t="s">
        <v>798</v>
      </c>
      <c r="D39" s="162" t="s">
        <v>205</v>
      </c>
      <c r="E39" s="276">
        <v>2012</v>
      </c>
      <c r="F39" s="57">
        <v>54</v>
      </c>
      <c r="G39" s="57"/>
      <c r="H39" s="46">
        <f>SUM(I39:AB39)</f>
        <v>2</v>
      </c>
      <c r="I39" s="142"/>
      <c r="J39" s="142"/>
      <c r="K39" s="69"/>
      <c r="L39" s="58"/>
      <c r="M39" s="58"/>
      <c r="N39" s="58"/>
      <c r="O39" s="58"/>
      <c r="P39" s="58"/>
      <c r="Q39" s="58"/>
      <c r="R39" s="58"/>
      <c r="S39" s="58">
        <v>1</v>
      </c>
      <c r="T39" s="58"/>
      <c r="U39" s="58"/>
      <c r="V39" s="58"/>
      <c r="W39" s="456"/>
      <c r="X39" s="456"/>
      <c r="Y39" s="58">
        <v>1</v>
      </c>
      <c r="Z39" s="58"/>
      <c r="AA39" s="58"/>
      <c r="AB39" s="58"/>
      <c r="AC39" s="58"/>
      <c r="AD39" s="58"/>
    </row>
    <row r="40" spans="1:30" ht="12.75">
      <c r="A40" s="10">
        <v>7</v>
      </c>
      <c r="B40" s="164" t="s">
        <v>705</v>
      </c>
      <c r="C40" s="162" t="s">
        <v>706</v>
      </c>
      <c r="D40" s="162" t="s">
        <v>81</v>
      </c>
      <c r="E40" s="276">
        <v>2013</v>
      </c>
      <c r="F40" s="57">
        <v>53</v>
      </c>
      <c r="G40" s="57">
        <v>41</v>
      </c>
      <c r="H40" s="46">
        <f>SUM(I40:AB40)</f>
        <v>2</v>
      </c>
      <c r="I40" s="142"/>
      <c r="J40" s="142"/>
      <c r="K40" s="69"/>
      <c r="L40" s="58"/>
      <c r="M40" s="58"/>
      <c r="N40" s="58"/>
      <c r="O40" s="58"/>
      <c r="P40" s="58"/>
      <c r="Q40" s="58"/>
      <c r="R40" s="58"/>
      <c r="S40" s="58">
        <v>1</v>
      </c>
      <c r="T40" s="58"/>
      <c r="U40" s="58">
        <v>1</v>
      </c>
      <c r="V40" s="58"/>
      <c r="W40" s="456"/>
      <c r="X40" s="456"/>
      <c r="Y40" s="58"/>
      <c r="Z40" s="58"/>
      <c r="AA40" s="58"/>
      <c r="AB40" s="58"/>
      <c r="AC40" s="58"/>
      <c r="AD40" s="58"/>
    </row>
    <row r="41" spans="1:30" ht="12.75">
      <c r="A41" s="10">
        <v>8</v>
      </c>
      <c r="B41" s="162" t="s">
        <v>224</v>
      </c>
      <c r="C41" s="162" t="s">
        <v>337</v>
      </c>
      <c r="D41" s="185" t="s">
        <v>264</v>
      </c>
      <c r="E41" s="14">
        <v>2012</v>
      </c>
      <c r="F41" s="57">
        <v>38</v>
      </c>
      <c r="G41" s="57">
        <v>31.7</v>
      </c>
      <c r="H41" s="46">
        <f>SUM(I41:AB41)</f>
        <v>30</v>
      </c>
      <c r="I41" s="142"/>
      <c r="J41" s="142"/>
      <c r="K41" s="58">
        <v>1</v>
      </c>
      <c r="L41" s="58">
        <v>1</v>
      </c>
      <c r="M41" s="58"/>
      <c r="N41" s="58"/>
      <c r="O41" s="58"/>
      <c r="P41" s="58"/>
      <c r="Q41" s="58"/>
      <c r="R41" s="58">
        <v>1</v>
      </c>
      <c r="S41" s="58">
        <v>1</v>
      </c>
      <c r="T41" s="58">
        <v>10</v>
      </c>
      <c r="U41" s="58">
        <v>15</v>
      </c>
      <c r="V41" s="58"/>
      <c r="W41" s="456"/>
      <c r="X41" s="456"/>
      <c r="Y41" s="58">
        <v>1</v>
      </c>
      <c r="Z41" s="58"/>
      <c r="AA41" s="58"/>
      <c r="AB41" s="58"/>
      <c r="AC41" s="58"/>
      <c r="AD41" s="58"/>
    </row>
    <row r="42" spans="1:27" ht="12.75">
      <c r="A42" s="10">
        <v>10</v>
      </c>
      <c r="B42" s="164" t="s">
        <v>563</v>
      </c>
      <c r="C42" s="162" t="s">
        <v>129</v>
      </c>
      <c r="D42" s="185" t="s">
        <v>124</v>
      </c>
      <c r="E42" s="14">
        <v>2013</v>
      </c>
      <c r="F42" s="57">
        <v>44</v>
      </c>
      <c r="G42" s="57">
        <v>30.8</v>
      </c>
      <c r="H42" s="46">
        <f>SUM(I42:AB42)</f>
        <v>28</v>
      </c>
      <c r="I42" s="142"/>
      <c r="J42" s="142"/>
      <c r="K42" s="58">
        <v>8</v>
      </c>
      <c r="L42" s="58">
        <v>1</v>
      </c>
      <c r="M42" s="58"/>
      <c r="N42" s="58"/>
      <c r="O42" s="58"/>
      <c r="P42" s="58"/>
      <c r="Q42" s="58"/>
      <c r="R42" s="58"/>
      <c r="S42" s="58">
        <v>1</v>
      </c>
      <c r="T42" s="58"/>
      <c r="U42" s="58"/>
      <c r="V42" s="58"/>
      <c r="W42" s="456"/>
      <c r="X42" s="456"/>
      <c r="Y42" s="58">
        <v>8</v>
      </c>
      <c r="Z42" s="58">
        <v>10</v>
      </c>
      <c r="AA42" s="58"/>
    </row>
    <row r="43" spans="1:30" ht="12.75">
      <c r="A43" s="10">
        <v>11</v>
      </c>
      <c r="B43" s="162" t="s">
        <v>446</v>
      </c>
      <c r="C43" s="162" t="s">
        <v>447</v>
      </c>
      <c r="D43" s="162" t="s">
        <v>208</v>
      </c>
      <c r="E43" s="14">
        <v>2012</v>
      </c>
      <c r="F43" s="57"/>
      <c r="G43" s="57"/>
      <c r="H43" s="46">
        <f>SUM(I43:AB43)</f>
        <v>0</v>
      </c>
      <c r="I43" s="142"/>
      <c r="J43" s="142"/>
      <c r="K43" s="69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456"/>
      <c r="X43" s="456"/>
      <c r="Y43" s="58"/>
      <c r="Z43" s="58"/>
      <c r="AA43" s="58"/>
      <c r="AB43" s="58"/>
      <c r="AC43" s="58"/>
      <c r="AD43" s="58"/>
    </row>
    <row r="44" spans="1:30" ht="12.75">
      <c r="A44" s="10">
        <v>12</v>
      </c>
      <c r="B44" s="164" t="s">
        <v>709</v>
      </c>
      <c r="C44" s="162" t="s">
        <v>710</v>
      </c>
      <c r="D44" s="162" t="s">
        <v>323</v>
      </c>
      <c r="E44" s="276">
        <v>2013</v>
      </c>
      <c r="F44" s="57">
        <v>54</v>
      </c>
      <c r="G44" s="57"/>
      <c r="H44" s="46">
        <f>SUM(I44:AB44)</f>
        <v>1</v>
      </c>
      <c r="I44" s="142"/>
      <c r="J44" s="142"/>
      <c r="K44" s="69"/>
      <c r="L44" s="58"/>
      <c r="M44" s="58"/>
      <c r="N44" s="58"/>
      <c r="O44" s="58"/>
      <c r="P44" s="58"/>
      <c r="Q44" s="58"/>
      <c r="R44" s="58"/>
      <c r="S44" s="58"/>
      <c r="T44" s="58"/>
      <c r="U44" s="58">
        <v>1</v>
      </c>
      <c r="V44" s="58"/>
      <c r="W44" s="456"/>
      <c r="X44" s="456"/>
      <c r="Y44" s="58"/>
      <c r="Z44" s="58"/>
      <c r="AA44" s="58"/>
      <c r="AB44" s="58"/>
      <c r="AC44" s="58"/>
      <c r="AD44" s="58"/>
    </row>
    <row r="45" spans="1:30" ht="12.75">
      <c r="A45" s="10">
        <v>13</v>
      </c>
      <c r="B45" s="162" t="s">
        <v>615</v>
      </c>
      <c r="C45" s="162" t="s">
        <v>275</v>
      </c>
      <c r="D45" s="185" t="s">
        <v>179</v>
      </c>
      <c r="E45" s="10">
        <v>2012</v>
      </c>
      <c r="F45" s="57">
        <v>33.2</v>
      </c>
      <c r="G45" s="57">
        <v>28.5</v>
      </c>
      <c r="H45" s="46">
        <f>SUM(I45:AB45)</f>
        <v>14.4</v>
      </c>
      <c r="I45" s="142"/>
      <c r="J45" s="142"/>
      <c r="K45" s="69"/>
      <c r="L45" s="58">
        <v>1</v>
      </c>
      <c r="M45" s="58"/>
      <c r="N45" s="58"/>
      <c r="O45" s="58"/>
      <c r="P45" s="58"/>
      <c r="Q45" s="58">
        <v>8</v>
      </c>
      <c r="R45" s="58"/>
      <c r="S45" s="58">
        <v>1</v>
      </c>
      <c r="T45" s="58">
        <v>3.4</v>
      </c>
      <c r="U45" s="58"/>
      <c r="V45" s="58"/>
      <c r="W45" s="456"/>
      <c r="X45" s="456"/>
      <c r="Y45" s="58">
        <v>1</v>
      </c>
      <c r="Z45" s="58"/>
      <c r="AA45" s="58"/>
      <c r="AB45" s="58"/>
      <c r="AC45" s="58"/>
      <c r="AD45" s="58"/>
    </row>
    <row r="46" spans="1:30" ht="12.75">
      <c r="A46" s="10">
        <v>14</v>
      </c>
      <c r="B46" s="164" t="s">
        <v>713</v>
      </c>
      <c r="C46" s="162" t="s">
        <v>258</v>
      </c>
      <c r="D46" s="162" t="s">
        <v>108</v>
      </c>
      <c r="E46" s="276">
        <v>2013</v>
      </c>
      <c r="F46" s="57">
        <v>54</v>
      </c>
      <c r="G46" s="57">
        <v>40</v>
      </c>
      <c r="H46" s="46">
        <f>SUM(I46:AB46)</f>
        <v>2</v>
      </c>
      <c r="I46" s="142"/>
      <c r="J46" s="142"/>
      <c r="K46" s="69"/>
      <c r="L46" s="58"/>
      <c r="M46" s="58"/>
      <c r="N46" s="58"/>
      <c r="O46" s="58"/>
      <c r="P46" s="58"/>
      <c r="Q46" s="58"/>
      <c r="R46" s="58"/>
      <c r="S46" s="58">
        <v>1</v>
      </c>
      <c r="T46" s="58"/>
      <c r="U46" s="58">
        <v>1</v>
      </c>
      <c r="V46" s="58"/>
      <c r="W46" s="456"/>
      <c r="X46" s="456"/>
      <c r="Y46" s="58"/>
      <c r="Z46" s="58"/>
      <c r="AA46" s="58"/>
      <c r="AB46" s="58"/>
      <c r="AC46" s="58"/>
      <c r="AD46" s="58"/>
    </row>
    <row r="47" spans="1:30" ht="12.75">
      <c r="A47" s="10">
        <v>15</v>
      </c>
      <c r="B47" s="162" t="s">
        <v>327</v>
      </c>
      <c r="C47" s="162" t="s">
        <v>328</v>
      </c>
      <c r="D47" s="185" t="s">
        <v>205</v>
      </c>
      <c r="E47" s="14">
        <v>2012</v>
      </c>
      <c r="F47" s="57">
        <v>22.4</v>
      </c>
      <c r="G47" s="53">
        <v>16.8</v>
      </c>
      <c r="H47" s="46">
        <f>SUM(I47:AB47)</f>
        <v>22</v>
      </c>
      <c r="I47" s="142"/>
      <c r="J47" s="142"/>
      <c r="K47" s="58">
        <v>1</v>
      </c>
      <c r="L47" s="58">
        <v>1</v>
      </c>
      <c r="M47" s="58"/>
      <c r="N47" s="58"/>
      <c r="O47" s="58"/>
      <c r="P47" s="58"/>
      <c r="Q47" s="58"/>
      <c r="R47" s="58">
        <v>1</v>
      </c>
      <c r="S47" s="58">
        <v>8</v>
      </c>
      <c r="T47" s="58"/>
      <c r="U47" s="58">
        <v>10</v>
      </c>
      <c r="V47" s="58"/>
      <c r="W47" s="456"/>
      <c r="X47" s="456"/>
      <c r="Y47" s="58">
        <v>1</v>
      </c>
      <c r="Z47" s="58"/>
      <c r="AA47" s="58"/>
      <c r="AB47" s="58"/>
      <c r="AC47" s="58"/>
      <c r="AD47" s="58"/>
    </row>
    <row r="48" spans="1:30" ht="12.75">
      <c r="A48" s="10">
        <v>16</v>
      </c>
      <c r="B48" s="162" t="s">
        <v>588</v>
      </c>
      <c r="C48" s="162" t="s">
        <v>76</v>
      </c>
      <c r="D48" s="185" t="s">
        <v>291</v>
      </c>
      <c r="E48" s="14">
        <v>2012</v>
      </c>
      <c r="F48" s="57">
        <v>34.9</v>
      </c>
      <c r="G48" s="57">
        <v>32</v>
      </c>
      <c r="H48" s="46">
        <f>SUM(I48:AB48)</f>
        <v>17</v>
      </c>
      <c r="I48" s="142"/>
      <c r="J48" s="142"/>
      <c r="K48" s="58"/>
      <c r="L48" s="58"/>
      <c r="M48" s="58"/>
      <c r="N48" s="58"/>
      <c r="O48" s="58"/>
      <c r="P48" s="58"/>
      <c r="Q48" s="58"/>
      <c r="R48" s="58"/>
      <c r="S48" s="58">
        <v>1</v>
      </c>
      <c r="T48" s="58"/>
      <c r="U48" s="58"/>
      <c r="V48" s="58"/>
      <c r="W48" s="456"/>
      <c r="X48" s="456"/>
      <c r="Y48" s="58">
        <v>6</v>
      </c>
      <c r="Z48" s="58">
        <v>10</v>
      </c>
      <c r="AA48" s="58"/>
      <c r="AB48" s="58"/>
      <c r="AC48" s="58"/>
      <c r="AD48" s="58"/>
    </row>
    <row r="49" spans="1:30" ht="12.75">
      <c r="A49" s="10">
        <v>17</v>
      </c>
      <c r="B49" s="164" t="s">
        <v>505</v>
      </c>
      <c r="C49" s="162" t="s">
        <v>125</v>
      </c>
      <c r="D49" s="162" t="s">
        <v>108</v>
      </c>
      <c r="E49" s="276">
        <v>2014</v>
      </c>
      <c r="F49" s="57">
        <v>47</v>
      </c>
      <c r="G49" s="57"/>
      <c r="H49" s="46">
        <f>SUM(I49:AB49)</f>
        <v>2</v>
      </c>
      <c r="I49" s="142"/>
      <c r="J49" s="142"/>
      <c r="K49" s="69"/>
      <c r="L49" s="58"/>
      <c r="M49" s="58"/>
      <c r="N49" s="58"/>
      <c r="O49" s="58"/>
      <c r="P49" s="58"/>
      <c r="Q49" s="58"/>
      <c r="R49" s="58"/>
      <c r="S49" s="58">
        <v>1</v>
      </c>
      <c r="T49" s="58"/>
      <c r="U49" s="58"/>
      <c r="V49" s="58"/>
      <c r="W49" s="456"/>
      <c r="X49" s="456"/>
      <c r="Y49" s="58">
        <v>1</v>
      </c>
      <c r="Z49" s="58"/>
      <c r="AA49" s="58"/>
      <c r="AB49" s="58"/>
      <c r="AC49" s="58"/>
      <c r="AD49" s="58"/>
    </row>
    <row r="50" spans="1:30" ht="12.75">
      <c r="A50" s="10">
        <v>18</v>
      </c>
      <c r="B50" s="164" t="s">
        <v>726</v>
      </c>
      <c r="C50" s="162" t="s">
        <v>220</v>
      </c>
      <c r="D50" s="162" t="s">
        <v>727</v>
      </c>
      <c r="E50" s="276">
        <v>2010</v>
      </c>
      <c r="F50" s="57">
        <v>54</v>
      </c>
      <c r="G50" s="57"/>
      <c r="H50" s="46">
        <f>SUM(I50:AB50)</f>
        <v>0</v>
      </c>
      <c r="I50" s="142"/>
      <c r="J50" s="142"/>
      <c r="K50" s="69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456"/>
      <c r="X50" s="456"/>
      <c r="Y50" s="58"/>
      <c r="Z50" s="58"/>
      <c r="AA50" s="58"/>
      <c r="AB50" s="58"/>
      <c r="AC50" s="58"/>
      <c r="AD50" s="58"/>
    </row>
    <row r="51" spans="1:30" ht="12.75">
      <c r="A51" s="10">
        <v>19</v>
      </c>
      <c r="B51" s="162" t="s">
        <v>793</v>
      </c>
      <c r="C51" s="162" t="s">
        <v>207</v>
      </c>
      <c r="D51" s="162" t="s">
        <v>794</v>
      </c>
      <c r="E51" s="276">
        <v>2014</v>
      </c>
      <c r="F51" s="57">
        <v>41</v>
      </c>
      <c r="G51" s="57"/>
      <c r="H51" s="46">
        <f>SUM(I51:AB51)</f>
        <v>1</v>
      </c>
      <c r="I51" s="142"/>
      <c r="J51" s="142"/>
      <c r="K51" s="69"/>
      <c r="L51" s="58"/>
      <c r="M51" s="58"/>
      <c r="N51" s="58"/>
      <c r="O51" s="58"/>
      <c r="P51" s="58"/>
      <c r="Q51" s="58"/>
      <c r="R51" s="58"/>
      <c r="S51" s="58">
        <v>1</v>
      </c>
      <c r="T51" s="58"/>
      <c r="U51" s="58"/>
      <c r="V51" s="58"/>
      <c r="W51" s="456"/>
      <c r="X51" s="456"/>
      <c r="Y51" s="58"/>
      <c r="Z51" s="58"/>
      <c r="AA51" s="58"/>
      <c r="AB51" s="58"/>
      <c r="AC51" s="58"/>
      <c r="AD51" s="58"/>
    </row>
    <row r="52" spans="1:30" ht="12.75">
      <c r="A52" s="10">
        <v>20</v>
      </c>
      <c r="B52" s="162" t="s">
        <v>855</v>
      </c>
      <c r="C52" s="162" t="s">
        <v>856</v>
      </c>
      <c r="D52" s="162" t="s">
        <v>212</v>
      </c>
      <c r="E52" s="276">
        <v>2012</v>
      </c>
      <c r="F52" s="57">
        <v>46.7</v>
      </c>
      <c r="G52" s="57"/>
      <c r="H52" s="46">
        <f>SUM(I52:AB52)</f>
        <v>1</v>
      </c>
      <c r="I52" s="142"/>
      <c r="J52" s="142"/>
      <c r="K52" s="69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456"/>
      <c r="X52" s="456"/>
      <c r="Y52" s="58">
        <v>1</v>
      </c>
      <c r="Z52" s="58"/>
      <c r="AA52" s="58"/>
      <c r="AB52" s="58"/>
      <c r="AC52" s="58"/>
      <c r="AD52" s="58"/>
    </row>
    <row r="53" spans="1:30" ht="12.75">
      <c r="A53" s="10">
        <v>21</v>
      </c>
      <c r="B53" s="164" t="s">
        <v>859</v>
      </c>
      <c r="C53" s="162" t="s">
        <v>860</v>
      </c>
      <c r="D53" s="162" t="s">
        <v>108</v>
      </c>
      <c r="E53" s="276">
        <v>2013</v>
      </c>
      <c r="F53" s="57">
        <v>54</v>
      </c>
      <c r="G53" s="57"/>
      <c r="H53" s="46">
        <f>SUM(I53:AB53)</f>
        <v>1</v>
      </c>
      <c r="I53" s="142"/>
      <c r="J53" s="142"/>
      <c r="K53" s="69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456"/>
      <c r="X53" s="456"/>
      <c r="Y53" s="58">
        <v>1</v>
      </c>
      <c r="Z53" s="58"/>
      <c r="AA53" s="58"/>
      <c r="AB53" s="58"/>
      <c r="AC53" s="58"/>
      <c r="AD53" s="58"/>
    </row>
    <row r="54" spans="1:30" ht="12.75">
      <c r="A54" s="10">
        <v>22</v>
      </c>
      <c r="B54" s="162" t="s">
        <v>787</v>
      </c>
      <c r="C54" s="162" t="s">
        <v>788</v>
      </c>
      <c r="D54" s="162" t="s">
        <v>88</v>
      </c>
      <c r="E54" s="276">
        <v>2012</v>
      </c>
      <c r="F54" s="57">
        <v>54</v>
      </c>
      <c r="G54" s="57"/>
      <c r="H54" s="46">
        <f>SUM(I54:AB54)</f>
        <v>1</v>
      </c>
      <c r="I54" s="142"/>
      <c r="J54" s="142"/>
      <c r="K54" s="69"/>
      <c r="L54" s="58"/>
      <c r="M54" s="58"/>
      <c r="N54" s="58"/>
      <c r="O54" s="58"/>
      <c r="P54" s="58"/>
      <c r="Q54" s="58"/>
      <c r="R54" s="58"/>
      <c r="S54" s="58">
        <v>1</v>
      </c>
      <c r="T54" s="58"/>
      <c r="U54" s="58"/>
      <c r="V54" s="58"/>
      <c r="W54" s="456"/>
      <c r="X54" s="456"/>
      <c r="Y54" s="58"/>
      <c r="Z54" s="58"/>
      <c r="AA54" s="58"/>
      <c r="AB54" s="58"/>
      <c r="AC54" s="58"/>
      <c r="AD54" s="58"/>
    </row>
    <row r="55" spans="1:30" ht="12.75">
      <c r="A55" s="10">
        <v>23</v>
      </c>
      <c r="B55" s="164" t="s">
        <v>241</v>
      </c>
      <c r="C55" s="162" t="s">
        <v>134</v>
      </c>
      <c r="D55" s="185" t="s">
        <v>243</v>
      </c>
      <c r="E55" s="14">
        <v>2013</v>
      </c>
      <c r="F55" s="57">
        <v>34.7</v>
      </c>
      <c r="G55" s="57">
        <v>22</v>
      </c>
      <c r="H55" s="46">
        <f>SUM(I55:AB55)</f>
        <v>18</v>
      </c>
      <c r="I55" s="142"/>
      <c r="J55" s="142"/>
      <c r="K55" s="58">
        <v>6</v>
      </c>
      <c r="L55" s="58">
        <v>1</v>
      </c>
      <c r="M55" s="58"/>
      <c r="N55" s="58"/>
      <c r="O55" s="58"/>
      <c r="P55" s="58"/>
      <c r="Q55" s="58"/>
      <c r="R55" s="58">
        <v>1</v>
      </c>
      <c r="S55" s="58">
        <v>2</v>
      </c>
      <c r="T55" s="58">
        <v>6</v>
      </c>
      <c r="U55" s="58">
        <v>1</v>
      </c>
      <c r="V55" s="58"/>
      <c r="W55" s="456"/>
      <c r="X55" s="456"/>
      <c r="Y55" s="58">
        <v>1</v>
      </c>
      <c r="Z55" s="58"/>
      <c r="AA55" s="58"/>
      <c r="AB55" s="58"/>
      <c r="AC55" s="58"/>
      <c r="AD55" s="58"/>
    </row>
    <row r="56" spans="1:30" ht="12.75">
      <c r="A56" s="10">
        <v>24</v>
      </c>
      <c r="B56" s="164" t="s">
        <v>557</v>
      </c>
      <c r="C56" s="162" t="s">
        <v>558</v>
      </c>
      <c r="D56" s="185" t="s">
        <v>81</v>
      </c>
      <c r="E56" s="14">
        <v>2015</v>
      </c>
      <c r="F56" s="57">
        <v>46</v>
      </c>
      <c r="G56" s="57">
        <v>38</v>
      </c>
      <c r="H56" s="46">
        <f>SUM(I56:AB56)</f>
        <v>3</v>
      </c>
      <c r="I56" s="142"/>
      <c r="J56" s="142"/>
      <c r="K56" s="58"/>
      <c r="L56" s="58"/>
      <c r="M56" s="58"/>
      <c r="N56" s="58"/>
      <c r="O56" s="58"/>
      <c r="P56" s="58"/>
      <c r="Q56" s="58"/>
      <c r="R56" s="58"/>
      <c r="S56" s="58">
        <v>1</v>
      </c>
      <c r="T56" s="58"/>
      <c r="U56" s="58">
        <v>1</v>
      </c>
      <c r="V56" s="58"/>
      <c r="W56" s="456"/>
      <c r="X56" s="456"/>
      <c r="Y56" s="69">
        <v>1</v>
      </c>
      <c r="Z56" s="58"/>
      <c r="AA56" s="58"/>
      <c r="AB56" s="58"/>
      <c r="AC56" s="58"/>
      <c r="AD56" s="58"/>
    </row>
    <row r="57" spans="1:30" ht="12.75">
      <c r="A57" s="10">
        <v>25</v>
      </c>
      <c r="B57" s="164" t="s">
        <v>861</v>
      </c>
      <c r="C57" s="162" t="s">
        <v>862</v>
      </c>
      <c r="D57" s="162" t="s">
        <v>117</v>
      </c>
      <c r="E57" s="276">
        <v>2015</v>
      </c>
      <c r="F57" s="57">
        <v>41.5</v>
      </c>
      <c r="G57" s="57"/>
      <c r="H57" s="46">
        <f>SUM(I57:AB57)</f>
        <v>1</v>
      </c>
      <c r="I57" s="142"/>
      <c r="J57" s="142"/>
      <c r="K57" s="69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456"/>
      <c r="X57" s="456"/>
      <c r="Y57" s="58">
        <v>1</v>
      </c>
      <c r="Z57" s="58"/>
      <c r="AA57" s="58"/>
      <c r="AB57" s="58"/>
      <c r="AC57" s="58"/>
      <c r="AD57" s="58"/>
    </row>
    <row r="58" spans="1:30" ht="12.75">
      <c r="A58" s="10">
        <v>26</v>
      </c>
      <c r="B58" s="164" t="s">
        <v>566</v>
      </c>
      <c r="C58" s="162" t="s">
        <v>181</v>
      </c>
      <c r="D58" s="185" t="s">
        <v>81</v>
      </c>
      <c r="E58" s="14">
        <v>2013</v>
      </c>
      <c r="F58" s="57">
        <v>53</v>
      </c>
      <c r="G58" s="57"/>
      <c r="H58" s="46">
        <f>SUM(I58:AB58)</f>
        <v>2</v>
      </c>
      <c r="I58" s="142"/>
      <c r="J58" s="142"/>
      <c r="K58" s="69"/>
      <c r="L58" s="58"/>
      <c r="M58" s="58"/>
      <c r="N58" s="58"/>
      <c r="O58" s="58"/>
      <c r="P58" s="58"/>
      <c r="Q58" s="58"/>
      <c r="R58" s="58"/>
      <c r="S58" s="58"/>
      <c r="T58" s="58"/>
      <c r="U58" s="58">
        <v>1</v>
      </c>
      <c r="V58" s="58"/>
      <c r="W58" s="456"/>
      <c r="X58" s="456"/>
      <c r="Y58" s="58">
        <v>1</v>
      </c>
      <c r="Z58" s="58"/>
      <c r="AA58" s="58"/>
      <c r="AB58" s="58"/>
      <c r="AC58" s="58"/>
      <c r="AD58" s="58"/>
    </row>
    <row r="59" spans="1:30" ht="12.75">
      <c r="A59" s="186">
        <v>27</v>
      </c>
      <c r="B59" s="162" t="s">
        <v>785</v>
      </c>
      <c r="C59" s="162" t="s">
        <v>193</v>
      </c>
      <c r="D59" s="162" t="s">
        <v>223</v>
      </c>
      <c r="E59" s="276">
        <v>2012</v>
      </c>
      <c r="F59" s="57">
        <v>43</v>
      </c>
      <c r="G59" s="57"/>
      <c r="H59" s="46">
        <f>SUM(I59:AB59)</f>
        <v>1</v>
      </c>
      <c r="I59" s="142"/>
      <c r="J59" s="142"/>
      <c r="K59" s="69"/>
      <c r="L59" s="58"/>
      <c r="M59" s="58"/>
      <c r="N59" s="58"/>
      <c r="O59" s="58"/>
      <c r="P59" s="58"/>
      <c r="Q59" s="58"/>
      <c r="R59" s="58"/>
      <c r="S59" s="58">
        <v>1</v>
      </c>
      <c r="T59" s="58"/>
      <c r="U59" s="58"/>
      <c r="V59" s="58"/>
      <c r="W59" s="456"/>
      <c r="X59" s="456"/>
      <c r="Y59" s="58"/>
      <c r="Z59" s="58"/>
      <c r="AA59" s="58"/>
      <c r="AB59" s="58"/>
      <c r="AC59" s="58"/>
      <c r="AD59" s="58"/>
    </row>
    <row r="60" spans="1:30" s="10" customFormat="1" ht="12.75">
      <c r="A60" s="186">
        <v>28</v>
      </c>
      <c r="B60" s="164" t="s">
        <v>130</v>
      </c>
      <c r="C60" s="162" t="s">
        <v>167</v>
      </c>
      <c r="D60" s="185" t="s">
        <v>203</v>
      </c>
      <c r="E60" s="14">
        <v>2013</v>
      </c>
      <c r="F60" s="57">
        <v>46</v>
      </c>
      <c r="G60" s="57">
        <v>46</v>
      </c>
      <c r="H60" s="46">
        <f>SUM(I60:AB60)</f>
        <v>3</v>
      </c>
      <c r="I60" s="142"/>
      <c r="J60" s="142"/>
      <c r="K60" s="69">
        <v>1</v>
      </c>
      <c r="L60" s="58"/>
      <c r="M60" s="58"/>
      <c r="N60" s="58"/>
      <c r="O60" s="58"/>
      <c r="P60" s="58"/>
      <c r="Q60" s="58"/>
      <c r="R60" s="58"/>
      <c r="S60" s="58"/>
      <c r="T60" s="58"/>
      <c r="U60" s="58">
        <v>1</v>
      </c>
      <c r="V60" s="58"/>
      <c r="W60" s="456"/>
      <c r="X60" s="456"/>
      <c r="Y60" s="58">
        <v>1</v>
      </c>
      <c r="Z60" s="58"/>
      <c r="AA60" s="58"/>
      <c r="AB60" s="58"/>
      <c r="AC60" s="58"/>
      <c r="AD60" s="58"/>
    </row>
    <row r="61" spans="1:30" s="10" customFormat="1" ht="12.75">
      <c r="A61" s="186">
        <v>29</v>
      </c>
      <c r="B61" s="164" t="s">
        <v>791</v>
      </c>
      <c r="C61" s="162" t="s">
        <v>279</v>
      </c>
      <c r="D61" s="162" t="s">
        <v>179</v>
      </c>
      <c r="E61" s="276">
        <v>2014</v>
      </c>
      <c r="F61" s="57">
        <v>54</v>
      </c>
      <c r="G61" s="57"/>
      <c r="H61" s="46">
        <f>SUM(I61:AB61)</f>
        <v>1</v>
      </c>
      <c r="I61" s="142"/>
      <c r="J61" s="142"/>
      <c r="K61" s="69"/>
      <c r="L61" s="58"/>
      <c r="M61" s="58"/>
      <c r="N61" s="58"/>
      <c r="O61" s="58"/>
      <c r="P61" s="58"/>
      <c r="Q61" s="58"/>
      <c r="R61" s="58"/>
      <c r="S61" s="58">
        <v>1</v>
      </c>
      <c r="T61" s="58"/>
      <c r="U61" s="58"/>
      <c r="V61" s="58"/>
      <c r="W61" s="456"/>
      <c r="X61" s="456"/>
      <c r="Y61" s="58"/>
      <c r="Z61" s="58"/>
      <c r="AA61" s="58"/>
      <c r="AB61" s="58"/>
      <c r="AC61" s="58"/>
      <c r="AD61" s="58"/>
    </row>
    <row r="62" spans="1:30" s="10" customFormat="1" ht="12.75">
      <c r="A62" s="186">
        <v>30</v>
      </c>
      <c r="B62" s="162" t="s">
        <v>559</v>
      </c>
      <c r="C62" s="162" t="s">
        <v>560</v>
      </c>
      <c r="D62" s="185" t="s">
        <v>203</v>
      </c>
      <c r="E62" s="14">
        <v>2012</v>
      </c>
      <c r="F62" s="57">
        <v>53</v>
      </c>
      <c r="G62" s="57">
        <v>34.5</v>
      </c>
      <c r="H62" s="46">
        <f>SUM(I62:AB62)</f>
        <v>19</v>
      </c>
      <c r="I62" s="142"/>
      <c r="J62" s="142"/>
      <c r="K62" s="58">
        <v>10</v>
      </c>
      <c r="L62" s="58"/>
      <c r="M62" s="58"/>
      <c r="N62" s="58"/>
      <c r="O62" s="58"/>
      <c r="P62" s="58"/>
      <c r="Q62" s="58"/>
      <c r="R62" s="58"/>
      <c r="S62" s="58">
        <v>1</v>
      </c>
      <c r="T62" s="58">
        <v>6</v>
      </c>
      <c r="U62" s="58">
        <v>1</v>
      </c>
      <c r="V62" s="58"/>
      <c r="W62" s="456"/>
      <c r="X62" s="456"/>
      <c r="Y62" s="58">
        <v>1</v>
      </c>
      <c r="Z62" s="58"/>
      <c r="AA62" s="58"/>
      <c r="AB62" s="58"/>
      <c r="AC62" s="58"/>
      <c r="AD62" s="58"/>
    </row>
    <row r="63" spans="1:30" s="10" customFormat="1" ht="12.75">
      <c r="A63" s="186">
        <v>31</v>
      </c>
      <c r="B63" s="162" t="s">
        <v>391</v>
      </c>
      <c r="C63" s="162" t="s">
        <v>392</v>
      </c>
      <c r="D63" s="185" t="s">
        <v>291</v>
      </c>
      <c r="E63" s="14">
        <v>2012</v>
      </c>
      <c r="F63" s="57">
        <v>27.9</v>
      </c>
      <c r="G63" s="57">
        <v>28.4</v>
      </c>
      <c r="H63" s="46">
        <f>SUM(I63:AB63)</f>
        <v>6.4</v>
      </c>
      <c r="I63" s="142"/>
      <c r="J63" s="142"/>
      <c r="K63" s="58"/>
      <c r="L63" s="58"/>
      <c r="M63" s="58"/>
      <c r="N63" s="58"/>
      <c r="O63" s="58"/>
      <c r="P63" s="58"/>
      <c r="Q63" s="58"/>
      <c r="R63" s="58"/>
      <c r="S63" s="58">
        <v>1</v>
      </c>
      <c r="T63" s="58">
        <v>3.4</v>
      </c>
      <c r="U63" s="58"/>
      <c r="V63" s="58"/>
      <c r="W63" s="456"/>
      <c r="X63" s="456"/>
      <c r="Y63" s="58">
        <v>2</v>
      </c>
      <c r="Z63" s="58"/>
      <c r="AA63" s="58"/>
      <c r="AB63" s="58"/>
      <c r="AC63" s="58"/>
      <c r="AD63" s="58"/>
    </row>
    <row r="64" spans="1:30" s="10" customFormat="1" ht="12.75">
      <c r="A64" s="186">
        <v>32</v>
      </c>
      <c r="B64" s="162" t="s">
        <v>768</v>
      </c>
      <c r="C64" s="162" t="s">
        <v>407</v>
      </c>
      <c r="D64" s="185" t="s">
        <v>291</v>
      </c>
      <c r="E64" s="10">
        <v>2012</v>
      </c>
      <c r="F64" s="57">
        <v>42</v>
      </c>
      <c r="G64" s="57">
        <v>42</v>
      </c>
      <c r="H64" s="46">
        <f>SUM(I64:AB64)</f>
        <v>1</v>
      </c>
      <c r="I64" s="142"/>
      <c r="J64" s="142"/>
      <c r="K64" s="69"/>
      <c r="L64" s="58"/>
      <c r="M64" s="58"/>
      <c r="N64" s="58"/>
      <c r="O64" s="58"/>
      <c r="P64" s="58"/>
      <c r="Q64" s="58">
        <v>1</v>
      </c>
      <c r="R64" s="58"/>
      <c r="S64" s="58" t="s">
        <v>831</v>
      </c>
      <c r="T64" s="58"/>
      <c r="U64" s="58"/>
      <c r="V64" s="58"/>
      <c r="W64" s="456"/>
      <c r="X64" s="456"/>
      <c r="Y64" s="58"/>
      <c r="Z64" s="58"/>
      <c r="AA64" s="58"/>
      <c r="AB64" s="58"/>
      <c r="AC64" s="58"/>
      <c r="AD64" s="58"/>
    </row>
    <row r="65" spans="1:30" s="10" customFormat="1" ht="12.75">
      <c r="A65" s="186">
        <v>33</v>
      </c>
      <c r="B65" s="164" t="s">
        <v>356</v>
      </c>
      <c r="C65" s="162" t="s">
        <v>141</v>
      </c>
      <c r="D65" s="185" t="s">
        <v>357</v>
      </c>
      <c r="E65" s="14">
        <v>2013</v>
      </c>
      <c r="F65" s="57">
        <v>22.8</v>
      </c>
      <c r="G65" s="57">
        <v>14</v>
      </c>
      <c r="H65" s="46">
        <f>SUM(I65:AB65)</f>
        <v>74</v>
      </c>
      <c r="I65" s="142"/>
      <c r="J65" s="142"/>
      <c r="K65" s="58">
        <v>1</v>
      </c>
      <c r="L65" s="58">
        <v>1</v>
      </c>
      <c r="M65" s="58">
        <v>10</v>
      </c>
      <c r="N65" s="58">
        <v>1</v>
      </c>
      <c r="O65" s="58"/>
      <c r="P65" s="58"/>
      <c r="Q65" s="58"/>
      <c r="R65" s="58">
        <v>1</v>
      </c>
      <c r="S65" s="58"/>
      <c r="T65" s="58">
        <v>10</v>
      </c>
      <c r="U65" s="58">
        <v>20</v>
      </c>
      <c r="V65" s="58">
        <v>10</v>
      </c>
      <c r="W65" s="456"/>
      <c r="X65" s="456"/>
      <c r="Y65" s="58">
        <v>10</v>
      </c>
      <c r="Z65" s="58">
        <v>10</v>
      </c>
      <c r="AA65" s="58"/>
      <c r="AB65" s="58"/>
      <c r="AC65" s="58"/>
      <c r="AD65" s="58"/>
    </row>
    <row r="66" spans="1:30" s="10" customFormat="1" ht="12.75">
      <c r="A66" s="186">
        <v>34</v>
      </c>
      <c r="B66" s="162" t="s">
        <v>611</v>
      </c>
      <c r="C66" s="162" t="s">
        <v>553</v>
      </c>
      <c r="D66" s="185" t="s">
        <v>77</v>
      </c>
      <c r="E66" s="10">
        <v>2012</v>
      </c>
      <c r="F66" s="57">
        <v>45</v>
      </c>
      <c r="G66" s="57"/>
      <c r="H66" s="46">
        <f>SUM(I66:AB66)</f>
        <v>1</v>
      </c>
      <c r="I66" s="142"/>
      <c r="J66" s="142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>
        <v>1</v>
      </c>
      <c r="V66" s="58"/>
      <c r="W66" s="456"/>
      <c r="X66" s="456"/>
      <c r="Y66" s="58"/>
      <c r="Z66" s="58"/>
      <c r="AA66" s="58"/>
      <c r="AB66" s="58"/>
      <c r="AC66" s="58"/>
      <c r="AD66" s="58"/>
    </row>
    <row r="67" spans="1:30" s="10" customFormat="1" ht="12.75">
      <c r="A67" s="186">
        <v>35</v>
      </c>
      <c r="B67" s="164" t="s">
        <v>611</v>
      </c>
      <c r="C67" s="162" t="s">
        <v>779</v>
      </c>
      <c r="D67" s="162" t="s">
        <v>77</v>
      </c>
      <c r="E67" s="276">
        <v>2015</v>
      </c>
      <c r="F67" s="57">
        <v>43</v>
      </c>
      <c r="G67" s="57">
        <v>43</v>
      </c>
      <c r="H67" s="46">
        <f>SUM(I67:AB67)</f>
        <v>2</v>
      </c>
      <c r="I67" s="142"/>
      <c r="J67" s="142"/>
      <c r="K67" s="69"/>
      <c r="L67" s="58"/>
      <c r="M67" s="58"/>
      <c r="N67" s="58"/>
      <c r="O67" s="58"/>
      <c r="P67" s="58"/>
      <c r="Q67" s="58"/>
      <c r="R67" s="58"/>
      <c r="S67" s="58">
        <v>1</v>
      </c>
      <c r="T67" s="58"/>
      <c r="U67" s="58">
        <v>1</v>
      </c>
      <c r="V67" s="58"/>
      <c r="W67" s="456"/>
      <c r="X67" s="456"/>
      <c r="Y67" s="58"/>
      <c r="Z67" s="58"/>
      <c r="AA67" s="58"/>
      <c r="AB67" s="58"/>
      <c r="AC67" s="58"/>
      <c r="AD67" s="58"/>
    </row>
    <row r="68" spans="1:30" s="10" customFormat="1" ht="12.75">
      <c r="A68" s="186">
        <v>36</v>
      </c>
      <c r="B68" s="162" t="s">
        <v>255</v>
      </c>
      <c r="C68" s="162" t="s">
        <v>225</v>
      </c>
      <c r="D68" s="162" t="s">
        <v>213</v>
      </c>
      <c r="E68" s="276">
        <v>2012</v>
      </c>
      <c r="F68" s="57">
        <v>41</v>
      </c>
      <c r="G68" s="57"/>
      <c r="H68" s="46">
        <f>SUM(I68:AB68)</f>
        <v>2</v>
      </c>
      <c r="I68" s="142"/>
      <c r="J68" s="142"/>
      <c r="K68" s="69"/>
      <c r="L68" s="58">
        <v>1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456"/>
      <c r="X68" s="456"/>
      <c r="Y68" s="58">
        <v>1</v>
      </c>
      <c r="Z68" s="58"/>
      <c r="AA68" s="58"/>
      <c r="AB68" s="58"/>
      <c r="AC68" s="58"/>
      <c r="AD68" s="58"/>
    </row>
    <row r="69" spans="2:30" s="10" customFormat="1" ht="12.75">
      <c r="B69" s="164" t="s">
        <v>575</v>
      </c>
      <c r="C69" s="162" t="s">
        <v>576</v>
      </c>
      <c r="D69" s="162" t="s">
        <v>88</v>
      </c>
      <c r="E69" s="14">
        <v>2013</v>
      </c>
      <c r="F69" s="57"/>
      <c r="G69" s="57"/>
      <c r="H69" s="46">
        <f>SUM(I69:AB69)</f>
        <v>0</v>
      </c>
      <c r="I69" s="142"/>
      <c r="J69" s="142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456"/>
      <c r="X69" s="456"/>
      <c r="Y69" s="58"/>
      <c r="Z69" s="58"/>
      <c r="AA69" s="58"/>
      <c r="AB69" s="58"/>
      <c r="AC69" s="58"/>
      <c r="AD69" s="58"/>
    </row>
    <row r="70" spans="2:30" s="10" customFormat="1" ht="12.75">
      <c r="B70" s="164" t="s">
        <v>748</v>
      </c>
      <c r="C70" s="162" t="s">
        <v>749</v>
      </c>
      <c r="D70" s="162" t="s">
        <v>179</v>
      </c>
      <c r="E70" s="276">
        <v>2013</v>
      </c>
      <c r="F70" s="57">
        <v>33</v>
      </c>
      <c r="G70" s="57">
        <v>24.8</v>
      </c>
      <c r="H70" s="46">
        <f>SUM(I70:AB70)</f>
        <v>15.4</v>
      </c>
      <c r="I70" s="142"/>
      <c r="J70" s="142"/>
      <c r="K70" s="69"/>
      <c r="L70" s="58">
        <v>1</v>
      </c>
      <c r="M70" s="58"/>
      <c r="N70" s="58"/>
      <c r="O70" s="58"/>
      <c r="P70" s="58"/>
      <c r="Q70" s="58">
        <v>6</v>
      </c>
      <c r="R70" s="58"/>
      <c r="S70" s="58">
        <v>4</v>
      </c>
      <c r="T70" s="58">
        <v>3.4</v>
      </c>
      <c r="U70" s="58"/>
      <c r="V70" s="58"/>
      <c r="W70" s="456"/>
      <c r="X70" s="456"/>
      <c r="Y70" s="58">
        <v>1</v>
      </c>
      <c r="Z70" s="58"/>
      <c r="AA70" s="58"/>
      <c r="AB70" s="58"/>
      <c r="AC70" s="58"/>
      <c r="AD70" s="58"/>
    </row>
    <row r="71" spans="2:30" s="10" customFormat="1" ht="12.75">
      <c r="B71" s="164" t="s">
        <v>789</v>
      </c>
      <c r="C71" s="162" t="s">
        <v>790</v>
      </c>
      <c r="D71" s="162" t="s">
        <v>114</v>
      </c>
      <c r="E71" s="276">
        <v>2014</v>
      </c>
      <c r="F71" s="57">
        <v>47</v>
      </c>
      <c r="G71" s="57"/>
      <c r="H71" s="46">
        <f>SUM(I71:AB71)</f>
        <v>1</v>
      </c>
      <c r="I71" s="142"/>
      <c r="J71" s="142"/>
      <c r="K71" s="69"/>
      <c r="L71" s="58"/>
      <c r="M71" s="58"/>
      <c r="N71" s="58"/>
      <c r="O71" s="58"/>
      <c r="P71" s="58"/>
      <c r="Q71" s="58"/>
      <c r="R71" s="58"/>
      <c r="S71" s="58">
        <v>1</v>
      </c>
      <c r="T71" s="58"/>
      <c r="U71" s="58"/>
      <c r="V71" s="58"/>
      <c r="W71" s="456"/>
      <c r="X71" s="456"/>
      <c r="Y71" s="58"/>
      <c r="Z71" s="58"/>
      <c r="AA71" s="58"/>
      <c r="AB71" s="58"/>
      <c r="AC71" s="58"/>
      <c r="AD71" s="58"/>
    </row>
    <row r="72" spans="2:30" s="10" customFormat="1" ht="12.75">
      <c r="B72" s="164" t="s">
        <v>784</v>
      </c>
      <c r="C72" s="162" t="s">
        <v>181</v>
      </c>
      <c r="D72" s="162" t="s">
        <v>243</v>
      </c>
      <c r="E72" s="276">
        <v>2015</v>
      </c>
      <c r="F72" s="57">
        <v>48</v>
      </c>
      <c r="G72" s="57"/>
      <c r="H72" s="46">
        <f>SUM(I72:AB72)</f>
        <v>1</v>
      </c>
      <c r="I72" s="142"/>
      <c r="J72" s="142"/>
      <c r="K72" s="69"/>
      <c r="L72" s="58"/>
      <c r="M72" s="58"/>
      <c r="N72" s="58"/>
      <c r="O72" s="58"/>
      <c r="P72" s="58"/>
      <c r="Q72" s="58"/>
      <c r="R72" s="58"/>
      <c r="S72" s="58"/>
      <c r="T72" s="58"/>
      <c r="U72" s="58">
        <v>1</v>
      </c>
      <c r="V72" s="58"/>
      <c r="W72" s="456"/>
      <c r="X72" s="456"/>
      <c r="Y72" s="58"/>
      <c r="Z72" s="58"/>
      <c r="AA72" s="58"/>
      <c r="AB72" s="58"/>
      <c r="AC72" s="58"/>
      <c r="AD72" s="58"/>
    </row>
    <row r="73" spans="2:30" s="10" customFormat="1" ht="12.75">
      <c r="B73" s="162" t="s">
        <v>792</v>
      </c>
      <c r="C73" s="162" t="s">
        <v>558</v>
      </c>
      <c r="D73" s="162" t="s">
        <v>89</v>
      </c>
      <c r="E73" s="276">
        <v>2012</v>
      </c>
      <c r="F73" s="57">
        <v>33.6</v>
      </c>
      <c r="G73" s="57"/>
      <c r="H73" s="46">
        <f>SUM(I73:AB73)</f>
        <v>1</v>
      </c>
      <c r="I73" s="142"/>
      <c r="J73" s="142"/>
      <c r="K73" s="69"/>
      <c r="L73" s="58"/>
      <c r="M73" s="58"/>
      <c r="N73" s="58"/>
      <c r="O73" s="58"/>
      <c r="P73" s="58"/>
      <c r="Q73" s="58"/>
      <c r="R73" s="58"/>
      <c r="S73" s="58">
        <v>1</v>
      </c>
      <c r="T73" s="58"/>
      <c r="U73" s="58"/>
      <c r="V73" s="58"/>
      <c r="W73" s="456"/>
      <c r="X73" s="456"/>
      <c r="Y73" s="58"/>
      <c r="Z73" s="58"/>
      <c r="AA73" s="58"/>
      <c r="AB73" s="58"/>
      <c r="AC73" s="58"/>
      <c r="AD73" s="58"/>
    </row>
    <row r="74" spans="2:30" s="10" customFormat="1" ht="12.75">
      <c r="B74" s="164" t="s">
        <v>780</v>
      </c>
      <c r="C74" s="162" t="s">
        <v>781</v>
      </c>
      <c r="D74" s="162" t="s">
        <v>243</v>
      </c>
      <c r="E74" s="276">
        <v>2015</v>
      </c>
      <c r="F74" s="57">
        <v>43</v>
      </c>
      <c r="G74" s="57"/>
      <c r="H74" s="46">
        <f>SUM(I74:AB74)</f>
        <v>1</v>
      </c>
      <c r="I74" s="142"/>
      <c r="J74" s="142"/>
      <c r="K74" s="69"/>
      <c r="L74" s="58"/>
      <c r="M74" s="58"/>
      <c r="N74" s="58"/>
      <c r="O74" s="58"/>
      <c r="P74" s="58"/>
      <c r="Q74" s="58"/>
      <c r="R74" s="58"/>
      <c r="S74" s="58"/>
      <c r="T74" s="58"/>
      <c r="U74" s="58">
        <v>1</v>
      </c>
      <c r="V74" s="58"/>
      <c r="W74" s="456"/>
      <c r="X74" s="456"/>
      <c r="Y74" s="58"/>
      <c r="Z74" s="58"/>
      <c r="AA74" s="58"/>
      <c r="AB74" s="58"/>
      <c r="AC74" s="58"/>
      <c r="AD74" s="58"/>
    </row>
    <row r="75" spans="2:30" s="10" customFormat="1" ht="12.75">
      <c r="B75" s="162" t="s">
        <v>803</v>
      </c>
      <c r="C75" s="162" t="s">
        <v>134</v>
      </c>
      <c r="D75" s="162" t="s">
        <v>203</v>
      </c>
      <c r="E75" s="276">
        <v>2012</v>
      </c>
      <c r="F75" s="57">
        <v>44</v>
      </c>
      <c r="G75" s="57"/>
      <c r="H75" s="46">
        <f>SUM(I75:AB75)</f>
        <v>2</v>
      </c>
      <c r="I75" s="142"/>
      <c r="J75" s="142"/>
      <c r="K75" s="69"/>
      <c r="L75" s="58"/>
      <c r="M75" s="58"/>
      <c r="N75" s="58"/>
      <c r="O75" s="58"/>
      <c r="P75" s="58"/>
      <c r="Q75" s="58"/>
      <c r="R75" s="58"/>
      <c r="S75" s="58">
        <v>1</v>
      </c>
      <c r="T75" s="58"/>
      <c r="U75" s="58"/>
      <c r="V75" s="58"/>
      <c r="W75" s="456"/>
      <c r="X75" s="456"/>
      <c r="Y75" s="58">
        <v>1</v>
      </c>
      <c r="Z75" s="58"/>
      <c r="AA75" s="58"/>
      <c r="AB75" s="58"/>
      <c r="AC75" s="58"/>
      <c r="AD75" s="58"/>
    </row>
    <row r="76" spans="2:30" s="10" customFormat="1" ht="12.75">
      <c r="B76" s="162" t="s">
        <v>567</v>
      </c>
      <c r="C76" s="162" t="s">
        <v>220</v>
      </c>
      <c r="D76" s="185" t="s">
        <v>117</v>
      </c>
      <c r="E76" s="14">
        <v>2012</v>
      </c>
      <c r="F76" s="57"/>
      <c r="G76" s="57"/>
      <c r="H76" s="46">
        <f>SUM(I76:AB76)</f>
        <v>0</v>
      </c>
      <c r="I76" s="142"/>
      <c r="J76" s="142"/>
      <c r="K76" s="69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456"/>
      <c r="X76" s="456"/>
      <c r="Y76" s="58"/>
      <c r="Z76" s="58"/>
      <c r="AA76" s="58"/>
      <c r="AB76" s="58"/>
      <c r="AC76" s="58"/>
      <c r="AD76" s="58"/>
    </row>
    <row r="77" spans="2:30" s="10" customFormat="1" ht="12.75">
      <c r="B77" s="164" t="s">
        <v>777</v>
      </c>
      <c r="C77" s="162" t="s">
        <v>437</v>
      </c>
      <c r="D77" s="162" t="s">
        <v>77</v>
      </c>
      <c r="E77" s="276">
        <v>2012</v>
      </c>
      <c r="F77" s="57">
        <v>43</v>
      </c>
      <c r="G77" s="57"/>
      <c r="H77" s="46">
        <f>SUM(I77:AB77)</f>
        <v>1</v>
      </c>
      <c r="I77" s="142"/>
      <c r="J77" s="142"/>
      <c r="K77" s="69"/>
      <c r="L77" s="58"/>
      <c r="M77" s="58"/>
      <c r="N77" s="58"/>
      <c r="O77" s="58"/>
      <c r="P77" s="58"/>
      <c r="Q77" s="58"/>
      <c r="R77" s="58"/>
      <c r="S77" s="58"/>
      <c r="T77" s="58"/>
      <c r="U77" s="58">
        <v>1</v>
      </c>
      <c r="V77" s="58"/>
      <c r="W77" s="456"/>
      <c r="X77" s="456"/>
      <c r="Y77" s="58"/>
      <c r="Z77" s="58"/>
      <c r="AA77" s="58"/>
      <c r="AB77" s="58"/>
      <c r="AC77" s="58"/>
      <c r="AD77" s="58"/>
    </row>
    <row r="78" spans="2:30" s="10" customFormat="1" ht="12.75">
      <c r="B78" s="162" t="s">
        <v>857</v>
      </c>
      <c r="C78" s="162" t="s">
        <v>858</v>
      </c>
      <c r="D78" s="162" t="s">
        <v>212</v>
      </c>
      <c r="E78" s="276">
        <v>2012</v>
      </c>
      <c r="F78" s="57">
        <v>48.5</v>
      </c>
      <c r="G78" s="57"/>
      <c r="H78" s="46">
        <f>SUM(I78:AB78)</f>
        <v>1</v>
      </c>
      <c r="I78" s="142"/>
      <c r="J78" s="142"/>
      <c r="K78" s="69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456"/>
      <c r="X78" s="456"/>
      <c r="Y78" s="58">
        <v>1</v>
      </c>
      <c r="Z78" s="58"/>
      <c r="AA78" s="58"/>
      <c r="AB78" s="58"/>
      <c r="AC78" s="58"/>
      <c r="AD78" s="58"/>
    </row>
    <row r="79" spans="2:30" s="10" customFormat="1" ht="12.75">
      <c r="B79" s="162" t="s">
        <v>554</v>
      </c>
      <c r="C79" s="162" t="s">
        <v>555</v>
      </c>
      <c r="D79" s="162" t="s">
        <v>208</v>
      </c>
      <c r="E79" s="195">
        <v>2012</v>
      </c>
      <c r="F79" s="57"/>
      <c r="G79" s="57"/>
      <c r="H79" s="46">
        <f>SUM(I79:AB79)</f>
        <v>4</v>
      </c>
      <c r="I79" s="142"/>
      <c r="J79" s="142"/>
      <c r="K79" s="69"/>
      <c r="L79" s="58"/>
      <c r="M79" s="58"/>
      <c r="N79" s="58"/>
      <c r="O79" s="58"/>
      <c r="P79" s="58"/>
      <c r="Q79" s="58"/>
      <c r="R79" s="58"/>
      <c r="S79" s="58"/>
      <c r="T79" s="58">
        <v>4</v>
      </c>
      <c r="U79" s="58"/>
      <c r="V79" s="58"/>
      <c r="W79" s="456"/>
      <c r="X79" s="456"/>
      <c r="Y79" s="58"/>
      <c r="Z79" s="58"/>
      <c r="AA79" s="58"/>
      <c r="AB79" s="58"/>
      <c r="AC79" s="58"/>
      <c r="AD79" s="58"/>
    </row>
    <row r="80" spans="2:30" s="10" customFormat="1" ht="12.75">
      <c r="B80" s="162" t="s">
        <v>470</v>
      </c>
      <c r="C80" s="162" t="s">
        <v>371</v>
      </c>
      <c r="D80" s="185" t="s">
        <v>752</v>
      </c>
      <c r="E80" s="14">
        <v>2012</v>
      </c>
      <c r="F80" s="57">
        <v>25.4</v>
      </c>
      <c r="G80" s="57">
        <v>23</v>
      </c>
      <c r="H80" s="46">
        <f>SUM(I80:AB80)</f>
        <v>15</v>
      </c>
      <c r="I80" s="142"/>
      <c r="J80" s="142"/>
      <c r="K80" s="58">
        <v>1</v>
      </c>
      <c r="L80" s="58">
        <v>1</v>
      </c>
      <c r="M80" s="58"/>
      <c r="N80" s="58"/>
      <c r="O80" s="58"/>
      <c r="P80" s="58"/>
      <c r="Q80" s="58"/>
      <c r="R80" s="58"/>
      <c r="S80" s="58"/>
      <c r="T80" s="58">
        <v>4</v>
      </c>
      <c r="U80" s="58">
        <v>8</v>
      </c>
      <c r="V80" s="58"/>
      <c r="W80" s="456"/>
      <c r="X80" s="456"/>
      <c r="Y80" s="58">
        <v>1</v>
      </c>
      <c r="Z80" s="58"/>
      <c r="AA80" s="58"/>
      <c r="AB80" s="58"/>
      <c r="AC80" s="58"/>
      <c r="AD80" s="58"/>
    </row>
    <row r="81" spans="2:30" s="10" customFormat="1" ht="12.75">
      <c r="B81" s="162" t="s">
        <v>807</v>
      </c>
      <c r="C81" s="162" t="s">
        <v>171</v>
      </c>
      <c r="D81" s="162" t="s">
        <v>89</v>
      </c>
      <c r="E81" s="276">
        <v>2012</v>
      </c>
      <c r="F81" s="57">
        <v>37</v>
      </c>
      <c r="G81" s="57"/>
      <c r="H81" s="46">
        <f>SUM(I81:AB81)</f>
        <v>1</v>
      </c>
      <c r="I81" s="142"/>
      <c r="J81" s="142"/>
      <c r="K81" s="69"/>
      <c r="L81" s="58"/>
      <c r="M81" s="58"/>
      <c r="N81" s="58"/>
      <c r="O81" s="58"/>
      <c r="P81" s="58"/>
      <c r="Q81" s="58"/>
      <c r="R81" s="58"/>
      <c r="S81" s="58">
        <v>1</v>
      </c>
      <c r="T81" s="58"/>
      <c r="U81" s="58"/>
      <c r="V81" s="58"/>
      <c r="W81" s="456"/>
      <c r="X81" s="456"/>
      <c r="Y81" s="58"/>
      <c r="Z81" s="58"/>
      <c r="AA81" s="58"/>
      <c r="AB81" s="58"/>
      <c r="AC81" s="58"/>
      <c r="AD81" s="58"/>
    </row>
    <row r="82" spans="2:30" s="10" customFormat="1" ht="12.75">
      <c r="B82" s="162" t="s">
        <v>807</v>
      </c>
      <c r="C82" s="162" t="s">
        <v>339</v>
      </c>
      <c r="D82" s="162" t="s">
        <v>89</v>
      </c>
      <c r="E82" s="276">
        <v>2012</v>
      </c>
      <c r="F82" s="57">
        <v>31.7</v>
      </c>
      <c r="G82" s="57"/>
      <c r="H82" s="46">
        <f>SUM(I82:AB82)</f>
        <v>1</v>
      </c>
      <c r="I82" s="142"/>
      <c r="J82" s="142"/>
      <c r="K82" s="69"/>
      <c r="L82" s="58"/>
      <c r="M82" s="58"/>
      <c r="N82" s="58"/>
      <c r="O82" s="58"/>
      <c r="P82" s="58"/>
      <c r="Q82" s="58"/>
      <c r="R82" s="58"/>
      <c r="S82" s="58">
        <v>1</v>
      </c>
      <c r="T82" s="58"/>
      <c r="U82" s="58"/>
      <c r="V82" s="58"/>
      <c r="W82" s="456"/>
      <c r="X82" s="456"/>
      <c r="Y82" s="58"/>
      <c r="Z82" s="58"/>
      <c r="AA82" s="58"/>
      <c r="AB82" s="58"/>
      <c r="AC82" s="58"/>
      <c r="AD82" s="58"/>
    </row>
    <row r="83" spans="2:30" s="10" customFormat="1" ht="12.75">
      <c r="B83" s="164" t="s">
        <v>711</v>
      </c>
      <c r="C83" s="162" t="s">
        <v>712</v>
      </c>
      <c r="D83" s="162" t="s">
        <v>108</v>
      </c>
      <c r="E83" s="276">
        <v>2015</v>
      </c>
      <c r="F83" s="57">
        <v>54</v>
      </c>
      <c r="G83" s="57"/>
      <c r="H83" s="46">
        <f>SUM(I83:AB83)</f>
        <v>2</v>
      </c>
      <c r="I83" s="142"/>
      <c r="J83" s="142"/>
      <c r="K83" s="69"/>
      <c r="L83" s="58"/>
      <c r="M83" s="58"/>
      <c r="N83" s="58"/>
      <c r="O83" s="58"/>
      <c r="P83" s="58"/>
      <c r="Q83" s="58"/>
      <c r="R83" s="58"/>
      <c r="S83" s="58"/>
      <c r="T83" s="58"/>
      <c r="U83" s="58">
        <v>1</v>
      </c>
      <c r="V83" s="58"/>
      <c r="W83" s="456"/>
      <c r="X83" s="456"/>
      <c r="Y83" s="58">
        <v>1</v>
      </c>
      <c r="Z83" s="58"/>
      <c r="AA83" s="58"/>
      <c r="AB83" s="58"/>
      <c r="AC83" s="58"/>
      <c r="AD83" s="58"/>
    </row>
    <row r="84" spans="2:30" s="10" customFormat="1" ht="12.75">
      <c r="B84" s="162" t="s">
        <v>607</v>
      </c>
      <c r="C84" s="162" t="s">
        <v>608</v>
      </c>
      <c r="D84" s="185" t="s">
        <v>291</v>
      </c>
      <c r="E84" s="10">
        <v>2012</v>
      </c>
      <c r="F84" s="57">
        <v>36.6</v>
      </c>
      <c r="G84" s="57">
        <v>31.3</v>
      </c>
      <c r="H84" s="46">
        <f>SUM(I84:AB84)</f>
        <v>15.4</v>
      </c>
      <c r="I84" s="142"/>
      <c r="J84" s="142"/>
      <c r="K84" s="69"/>
      <c r="L84" s="58"/>
      <c r="M84" s="58"/>
      <c r="N84" s="58"/>
      <c r="O84" s="58"/>
      <c r="P84" s="58"/>
      <c r="Q84" s="58">
        <v>10</v>
      </c>
      <c r="R84" s="58"/>
      <c r="S84" s="58">
        <v>1</v>
      </c>
      <c r="T84" s="58">
        <v>3.4</v>
      </c>
      <c r="U84" s="58"/>
      <c r="V84" s="58"/>
      <c r="W84" s="456"/>
      <c r="X84" s="456"/>
      <c r="Y84" s="58">
        <v>1</v>
      </c>
      <c r="Z84" s="58"/>
      <c r="AA84" s="58"/>
      <c r="AB84" s="58"/>
      <c r="AC84" s="58"/>
      <c r="AD84" s="58"/>
    </row>
    <row r="85" spans="2:30" s="10" customFormat="1" ht="12.75">
      <c r="B85" s="164" t="s">
        <v>840</v>
      </c>
      <c r="C85" s="162" t="s">
        <v>181</v>
      </c>
      <c r="D85" s="162" t="s">
        <v>243</v>
      </c>
      <c r="E85" s="276">
        <v>2015</v>
      </c>
      <c r="F85" s="57">
        <v>37</v>
      </c>
      <c r="G85" s="57"/>
      <c r="H85" s="46">
        <f>SUM(I85:AB85)</f>
        <v>1</v>
      </c>
      <c r="I85" s="142"/>
      <c r="J85" s="142"/>
      <c r="K85" s="69"/>
      <c r="L85" s="58"/>
      <c r="M85" s="58"/>
      <c r="N85" s="58"/>
      <c r="O85" s="58"/>
      <c r="P85" s="58"/>
      <c r="Q85" s="58"/>
      <c r="R85" s="58"/>
      <c r="S85" s="58"/>
      <c r="T85" s="58"/>
      <c r="U85" s="58">
        <v>1</v>
      </c>
      <c r="V85" s="58"/>
      <c r="W85" s="456"/>
      <c r="X85" s="456"/>
      <c r="Y85" s="58"/>
      <c r="Z85" s="58"/>
      <c r="AA85" s="58"/>
      <c r="AB85" s="58"/>
      <c r="AC85" s="58"/>
      <c r="AD85" s="58"/>
    </row>
    <row r="86" spans="2:30" s="10" customFormat="1" ht="12.75">
      <c r="B86" s="164" t="s">
        <v>568</v>
      </c>
      <c r="C86" s="162" t="s">
        <v>127</v>
      </c>
      <c r="D86" s="162" t="s">
        <v>357</v>
      </c>
      <c r="E86" s="14">
        <v>2013</v>
      </c>
      <c r="F86" s="57"/>
      <c r="G86" s="57"/>
      <c r="H86" s="46">
        <f>SUM(I86:AB86)</f>
        <v>0</v>
      </c>
      <c r="I86" s="142"/>
      <c r="J86" s="142"/>
      <c r="K86" s="69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456"/>
      <c r="X86" s="456"/>
      <c r="Y86" s="58"/>
      <c r="Z86" s="58"/>
      <c r="AA86" s="58"/>
      <c r="AB86" s="58"/>
      <c r="AC86" s="58"/>
      <c r="AD86" s="58"/>
    </row>
    <row r="87" spans="2:30" s="10" customFormat="1" ht="12.75">
      <c r="B87" s="162" t="s">
        <v>782</v>
      </c>
      <c r="C87" s="162" t="s">
        <v>516</v>
      </c>
      <c r="D87" s="162" t="s">
        <v>243</v>
      </c>
      <c r="E87" s="276">
        <v>2012</v>
      </c>
      <c r="F87" s="57">
        <v>44</v>
      </c>
      <c r="G87" s="57"/>
      <c r="H87" s="46">
        <f>SUM(I87:AB87)</f>
        <v>2</v>
      </c>
      <c r="I87" s="142"/>
      <c r="J87" s="142"/>
      <c r="K87" s="69"/>
      <c r="L87" s="58"/>
      <c r="M87" s="58"/>
      <c r="N87" s="58"/>
      <c r="O87" s="58"/>
      <c r="P87" s="58"/>
      <c r="Q87" s="58"/>
      <c r="R87" s="58"/>
      <c r="S87" s="58"/>
      <c r="T87" s="58"/>
      <c r="U87" s="58">
        <v>1</v>
      </c>
      <c r="V87" s="58"/>
      <c r="W87" s="456"/>
      <c r="X87" s="456"/>
      <c r="Y87" s="58">
        <v>1</v>
      </c>
      <c r="Z87" s="58"/>
      <c r="AA87" s="58"/>
      <c r="AB87" s="58"/>
      <c r="AC87" s="58"/>
      <c r="AD87" s="58"/>
    </row>
    <row r="88" spans="2:30" s="10" customFormat="1" ht="12.75">
      <c r="B88" s="162" t="s">
        <v>707</v>
      </c>
      <c r="C88" s="162" t="s">
        <v>708</v>
      </c>
      <c r="D88" s="162" t="s">
        <v>203</v>
      </c>
      <c r="E88" s="276">
        <v>2012</v>
      </c>
      <c r="F88" s="57">
        <v>51</v>
      </c>
      <c r="G88" s="57">
        <v>43</v>
      </c>
      <c r="H88" s="46">
        <f>SUM(I88:AB88)</f>
        <v>3</v>
      </c>
      <c r="I88" s="142"/>
      <c r="J88" s="142"/>
      <c r="K88" s="69">
        <v>1</v>
      </c>
      <c r="L88" s="58"/>
      <c r="M88" s="58"/>
      <c r="N88" s="58"/>
      <c r="O88" s="58"/>
      <c r="P88" s="58"/>
      <c r="Q88" s="58"/>
      <c r="R88" s="58"/>
      <c r="S88" s="58">
        <v>1</v>
      </c>
      <c r="T88" s="58"/>
      <c r="U88" s="58">
        <v>1</v>
      </c>
      <c r="V88" s="58"/>
      <c r="W88" s="456"/>
      <c r="X88" s="456"/>
      <c r="Y88" s="58"/>
      <c r="Z88" s="58"/>
      <c r="AA88" s="58"/>
      <c r="AB88" s="58"/>
      <c r="AC88" s="58"/>
      <c r="AD88" s="58"/>
    </row>
    <row r="89" spans="2:30" s="10" customFormat="1" ht="12.75">
      <c r="B89" s="164" t="s">
        <v>725</v>
      </c>
      <c r="C89" s="162" t="s">
        <v>617</v>
      </c>
      <c r="D89" s="162" t="s">
        <v>357</v>
      </c>
      <c r="E89" s="276">
        <v>2014</v>
      </c>
      <c r="F89" s="57">
        <v>51</v>
      </c>
      <c r="G89" s="57">
        <v>39</v>
      </c>
      <c r="H89" s="46">
        <f>SUM(I89:AB89)</f>
        <v>4</v>
      </c>
      <c r="I89" s="142"/>
      <c r="J89" s="142"/>
      <c r="K89" s="69">
        <v>1</v>
      </c>
      <c r="L89" s="58"/>
      <c r="M89" s="58"/>
      <c r="N89" s="58"/>
      <c r="O89" s="58"/>
      <c r="P89" s="58"/>
      <c r="Q89" s="58"/>
      <c r="R89" s="58"/>
      <c r="S89" s="58">
        <v>1</v>
      </c>
      <c r="T89" s="58"/>
      <c r="U89" s="58">
        <v>1</v>
      </c>
      <c r="V89" s="58"/>
      <c r="W89" s="456"/>
      <c r="X89" s="456"/>
      <c r="Y89" s="58">
        <v>1</v>
      </c>
      <c r="Z89" s="58"/>
      <c r="AA89" s="58"/>
      <c r="AB89" s="58"/>
      <c r="AC89" s="58"/>
      <c r="AD89" s="58"/>
    </row>
    <row r="90" spans="2:30" s="10" customFormat="1" ht="12.75">
      <c r="B90" s="164" t="s">
        <v>612</v>
      </c>
      <c r="C90" s="162" t="s">
        <v>220</v>
      </c>
      <c r="D90" s="185" t="s">
        <v>243</v>
      </c>
      <c r="E90" s="10">
        <v>2015</v>
      </c>
      <c r="F90" s="57">
        <v>28</v>
      </c>
      <c r="G90" s="57">
        <v>17.2</v>
      </c>
      <c r="H90" s="46">
        <f>SUM(I90:AB90)</f>
        <v>48</v>
      </c>
      <c r="I90" s="142"/>
      <c r="J90" s="142"/>
      <c r="K90" s="58">
        <v>10</v>
      </c>
      <c r="L90" s="58">
        <v>1</v>
      </c>
      <c r="M90" s="58"/>
      <c r="N90" s="58"/>
      <c r="O90" s="58"/>
      <c r="P90" s="58"/>
      <c r="Q90" s="58"/>
      <c r="R90" s="58">
        <v>1</v>
      </c>
      <c r="S90" s="58">
        <v>1</v>
      </c>
      <c r="T90" s="58">
        <v>6</v>
      </c>
      <c r="U90" s="58">
        <v>15</v>
      </c>
      <c r="V90" s="58"/>
      <c r="W90" s="456"/>
      <c r="X90" s="456"/>
      <c r="Y90" s="58">
        <v>4</v>
      </c>
      <c r="Z90" s="58">
        <v>10</v>
      </c>
      <c r="AA90" s="58"/>
      <c r="AB90" s="58"/>
      <c r="AC90" s="58"/>
      <c r="AD90" s="58"/>
    </row>
    <row r="91" spans="2:30" s="10" customFormat="1" ht="12.75">
      <c r="B91" s="164" t="s">
        <v>783</v>
      </c>
      <c r="C91" s="162" t="s">
        <v>192</v>
      </c>
      <c r="D91" s="162" t="s">
        <v>264</v>
      </c>
      <c r="E91" s="276">
        <v>2013</v>
      </c>
      <c r="F91" s="57">
        <v>52</v>
      </c>
      <c r="G91" s="57"/>
      <c r="H91" s="46">
        <f>SUM(I91:AB91)</f>
        <v>1</v>
      </c>
      <c r="I91" s="142"/>
      <c r="J91" s="142"/>
      <c r="K91" s="69"/>
      <c r="L91" s="58"/>
      <c r="M91" s="58"/>
      <c r="N91" s="58"/>
      <c r="O91" s="58"/>
      <c r="P91" s="58"/>
      <c r="Q91" s="58"/>
      <c r="R91" s="58"/>
      <c r="S91" s="58"/>
      <c r="T91" s="58"/>
      <c r="U91" s="58">
        <v>1</v>
      </c>
      <c r="V91" s="58"/>
      <c r="W91" s="456"/>
      <c r="X91" s="456"/>
      <c r="Y91" s="58"/>
      <c r="Z91" s="58"/>
      <c r="AA91" s="58"/>
      <c r="AB91" s="58"/>
      <c r="AC91" s="58"/>
      <c r="AD91" s="58"/>
    </row>
    <row r="92" spans="2:30" s="10" customFormat="1" ht="12.75">
      <c r="B92" s="164" t="s">
        <v>626</v>
      </c>
      <c r="C92" s="162" t="s">
        <v>627</v>
      </c>
      <c r="D92" s="162" t="s">
        <v>243</v>
      </c>
      <c r="E92" s="10">
        <v>2016</v>
      </c>
      <c r="F92" s="57"/>
      <c r="G92" s="57"/>
      <c r="H92" s="46">
        <f>SUM(I92:AB92)</f>
        <v>0</v>
      </c>
      <c r="I92" s="142"/>
      <c r="J92" s="142"/>
      <c r="K92" s="69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456"/>
      <c r="X92" s="456"/>
      <c r="Y92" s="58"/>
      <c r="Z92" s="58"/>
      <c r="AA92" s="58"/>
      <c r="AB92" s="58"/>
      <c r="AC92" s="58"/>
      <c r="AD92" s="58"/>
    </row>
    <row r="93" spans="2:30" s="10" customFormat="1" ht="12.75">
      <c r="B93" s="162"/>
      <c r="C93" s="162"/>
      <c r="D93" s="162"/>
      <c r="F93" s="57"/>
      <c r="G93" s="57"/>
      <c r="H93" s="142"/>
      <c r="I93" s="142"/>
      <c r="J93" s="142"/>
      <c r="K93" s="69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456"/>
      <c r="X93" s="456"/>
      <c r="Y93" s="58"/>
      <c r="Z93" s="58"/>
      <c r="AA93" s="58"/>
      <c r="AB93" s="58"/>
      <c r="AC93" s="58"/>
      <c r="AD93" s="58"/>
    </row>
    <row r="94" spans="2:30" s="10" customFormat="1" ht="12.75">
      <c r="B94" s="56"/>
      <c r="C94" s="56"/>
      <c r="D94" s="56"/>
      <c r="F94" s="57"/>
      <c r="G94" s="57"/>
      <c r="H94" s="142"/>
      <c r="I94" s="142"/>
      <c r="J94" s="142"/>
      <c r="K94" s="69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456"/>
      <c r="X94" s="456"/>
      <c r="Y94" s="58"/>
      <c r="Z94" s="58"/>
      <c r="AA94" s="58"/>
      <c r="AB94" s="58"/>
      <c r="AC94" s="58"/>
      <c r="AD94" s="58"/>
    </row>
    <row r="95" spans="2:30" ht="12.75">
      <c r="B95" s="70" t="s">
        <v>95</v>
      </c>
      <c r="C95" s="160" t="s">
        <v>360</v>
      </c>
      <c r="D95" s="132" t="s">
        <v>361</v>
      </c>
      <c r="E95" s="196" t="s">
        <v>362</v>
      </c>
      <c r="F95" s="52" t="s">
        <v>78</v>
      </c>
      <c r="G95" s="52" t="s">
        <v>79</v>
      </c>
      <c r="H95" s="46" t="s">
        <v>0</v>
      </c>
      <c r="I95" s="46" t="s">
        <v>473</v>
      </c>
      <c r="J95" s="46" t="s">
        <v>474</v>
      </c>
      <c r="K95" s="46" t="s">
        <v>501</v>
      </c>
      <c r="L95" s="46" t="s">
        <v>119</v>
      </c>
      <c r="M95" s="46" t="s">
        <v>136</v>
      </c>
      <c r="N95" s="46" t="s">
        <v>93</v>
      </c>
      <c r="O95" s="46" t="s">
        <v>133</v>
      </c>
      <c r="P95" s="46" t="s">
        <v>472</v>
      </c>
      <c r="Q95" s="46" t="s">
        <v>507</v>
      </c>
      <c r="R95" s="46" t="s">
        <v>163</v>
      </c>
      <c r="S95" s="46" t="s">
        <v>510</v>
      </c>
      <c r="T95" s="46" t="s">
        <v>138</v>
      </c>
      <c r="U95" s="46" t="s">
        <v>620</v>
      </c>
      <c r="V95" s="46" t="s">
        <v>137</v>
      </c>
      <c r="W95" s="458"/>
      <c r="X95" s="458"/>
      <c r="Y95" s="46"/>
      <c r="Z95" s="46"/>
      <c r="AA95" s="663" t="s">
        <v>875</v>
      </c>
      <c r="AB95" s="46" t="s">
        <v>633</v>
      </c>
      <c r="AC95" s="46" t="s">
        <v>639</v>
      </c>
      <c r="AD95" s="46" t="s">
        <v>640</v>
      </c>
    </row>
    <row r="96" spans="2:33" ht="12.75">
      <c r="B96" s="59" t="s">
        <v>647</v>
      </c>
      <c r="C96" s="63"/>
      <c r="D96" s="63"/>
      <c r="E96" s="60"/>
      <c r="F96" s="61"/>
      <c r="G96" s="61"/>
      <c r="H96" s="59"/>
      <c r="I96" s="59"/>
      <c r="J96" s="59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456"/>
      <c r="X96" s="456"/>
      <c r="Y96" s="62"/>
      <c r="Z96" s="62"/>
      <c r="AA96" s="62"/>
      <c r="AB96" s="62"/>
      <c r="AC96" s="62"/>
      <c r="AD96" s="62"/>
      <c r="AE96" s="160"/>
      <c r="AF96" s="132"/>
      <c r="AG96" s="194"/>
    </row>
    <row r="97" spans="1:33" ht="12.75">
      <c r="A97" s="10">
        <v>1</v>
      </c>
      <c r="B97" s="164" t="s">
        <v>601</v>
      </c>
      <c r="C97" s="162" t="s">
        <v>602</v>
      </c>
      <c r="D97" s="162" t="s">
        <v>323</v>
      </c>
      <c r="E97" s="14">
        <v>2011</v>
      </c>
      <c r="F97" s="57"/>
      <c r="G97" s="57"/>
      <c r="H97" s="182">
        <f aca="true" t="shared" si="0" ref="H97:H111">SUM(I97:AB97)</f>
        <v>0</v>
      </c>
      <c r="I97" s="184"/>
      <c r="J97" s="18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459"/>
      <c r="X97" s="459"/>
      <c r="Y97" s="34"/>
      <c r="Z97" s="58"/>
      <c r="AA97" s="58"/>
      <c r="AB97" s="34"/>
      <c r="AC97" s="34"/>
      <c r="AD97" s="34"/>
      <c r="AE97" s="45"/>
      <c r="AF97" s="45"/>
      <c r="AG97" s="45"/>
    </row>
    <row r="98" spans="1:30" ht="12.75">
      <c r="A98">
        <v>2</v>
      </c>
      <c r="B98" s="162" t="s">
        <v>164</v>
      </c>
      <c r="C98" s="162" t="s">
        <v>469</v>
      </c>
      <c r="D98" s="162" t="s">
        <v>117</v>
      </c>
      <c r="E98" s="14">
        <v>2010</v>
      </c>
      <c r="F98" s="57"/>
      <c r="G98" s="57"/>
      <c r="H98" s="182">
        <f t="shared" si="0"/>
        <v>0</v>
      </c>
      <c r="I98" s="184"/>
      <c r="J98" s="184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456"/>
      <c r="X98" s="456"/>
      <c r="Y98" s="58"/>
      <c r="Z98" s="58"/>
      <c r="AA98" s="58"/>
      <c r="AB98" s="58"/>
      <c r="AC98" s="58"/>
      <c r="AD98" s="58"/>
    </row>
    <row r="99" spans="1:30" ht="12.75">
      <c r="A99" s="10">
        <v>3</v>
      </c>
      <c r="B99" s="162" t="s">
        <v>704</v>
      </c>
      <c r="C99" s="162" t="s">
        <v>578</v>
      </c>
      <c r="D99" s="162" t="s">
        <v>205</v>
      </c>
      <c r="E99" s="195">
        <v>2010</v>
      </c>
      <c r="F99" s="57">
        <v>41.1</v>
      </c>
      <c r="G99" s="57">
        <v>12</v>
      </c>
      <c r="H99" s="182">
        <f t="shared" si="0"/>
        <v>82</v>
      </c>
      <c r="I99" s="184"/>
      <c r="J99" s="184"/>
      <c r="K99" s="58">
        <v>6</v>
      </c>
      <c r="L99" s="58">
        <v>8</v>
      </c>
      <c r="M99" s="58">
        <v>10</v>
      </c>
      <c r="N99" s="58">
        <v>8</v>
      </c>
      <c r="O99" s="58">
        <v>20</v>
      </c>
      <c r="P99" s="58">
        <v>10</v>
      </c>
      <c r="Q99" s="58"/>
      <c r="R99" s="58">
        <v>1</v>
      </c>
      <c r="S99" s="58">
        <v>1</v>
      </c>
      <c r="T99" s="58"/>
      <c r="U99" s="58">
        <v>8</v>
      </c>
      <c r="V99" s="45">
        <v>10</v>
      </c>
      <c r="W99" s="456"/>
      <c r="X99" s="456"/>
      <c r="Y99" s="58"/>
      <c r="Z99" s="58"/>
      <c r="AA99" s="58"/>
      <c r="AB99" s="10"/>
      <c r="AC99" s="10"/>
      <c r="AD99" s="10"/>
    </row>
    <row r="100" spans="1:30" ht="12.75">
      <c r="A100">
        <v>4</v>
      </c>
      <c r="B100" s="164" t="s">
        <v>579</v>
      </c>
      <c r="C100" s="162" t="s">
        <v>580</v>
      </c>
      <c r="D100" s="185" t="s">
        <v>142</v>
      </c>
      <c r="E100" s="14">
        <v>2011</v>
      </c>
      <c r="F100" s="57">
        <v>42</v>
      </c>
      <c r="G100" s="57">
        <v>29.7</v>
      </c>
      <c r="H100" s="182">
        <f t="shared" si="0"/>
        <v>9</v>
      </c>
      <c r="I100" s="184"/>
      <c r="J100" s="184"/>
      <c r="K100" s="58">
        <v>1</v>
      </c>
      <c r="L100" s="58"/>
      <c r="M100" s="58"/>
      <c r="N100" s="58"/>
      <c r="O100" s="58"/>
      <c r="P100" s="58"/>
      <c r="Q100" s="58"/>
      <c r="R100" s="58"/>
      <c r="S100" s="58">
        <v>1</v>
      </c>
      <c r="T100" s="58">
        <v>6</v>
      </c>
      <c r="U100" s="58">
        <v>1</v>
      </c>
      <c r="V100" s="58"/>
      <c r="W100" s="456"/>
      <c r="X100" s="456"/>
      <c r="Y100" s="58"/>
      <c r="Z100" s="58"/>
      <c r="AA100" s="58"/>
      <c r="AB100" s="58"/>
      <c r="AC100" s="58"/>
      <c r="AD100" s="58"/>
    </row>
    <row r="101" spans="1:30" ht="12.75">
      <c r="A101" s="10">
        <v>5</v>
      </c>
      <c r="B101" s="162" t="s">
        <v>582</v>
      </c>
      <c r="C101" s="162" t="s">
        <v>724</v>
      </c>
      <c r="D101" s="162" t="s">
        <v>264</v>
      </c>
      <c r="E101" s="195">
        <v>2010</v>
      </c>
      <c r="F101" s="57">
        <v>48</v>
      </c>
      <c r="G101" s="57"/>
      <c r="H101" s="182">
        <f t="shared" si="0"/>
        <v>1</v>
      </c>
      <c r="I101" s="184"/>
      <c r="J101" s="184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>
        <v>1</v>
      </c>
      <c r="V101" s="58"/>
      <c r="W101" s="456"/>
      <c r="X101" s="456"/>
      <c r="Y101" s="58"/>
      <c r="Z101" s="58"/>
      <c r="AA101" s="58"/>
      <c r="AB101" s="10"/>
      <c r="AC101" s="10"/>
      <c r="AD101" s="10"/>
    </row>
    <row r="102" spans="1:30" ht="12.75">
      <c r="A102">
        <v>6</v>
      </c>
      <c r="B102" s="162" t="s">
        <v>330</v>
      </c>
      <c r="C102" s="162" t="s">
        <v>331</v>
      </c>
      <c r="D102" s="185" t="s">
        <v>77</v>
      </c>
      <c r="E102" s="14">
        <v>2010</v>
      </c>
      <c r="F102" s="57">
        <v>27.1</v>
      </c>
      <c r="G102" s="57">
        <v>14.7</v>
      </c>
      <c r="H102" s="182">
        <f t="shared" si="0"/>
        <v>107</v>
      </c>
      <c r="I102" s="184"/>
      <c r="J102" s="184"/>
      <c r="K102" s="58">
        <v>10</v>
      </c>
      <c r="L102" s="58">
        <v>15</v>
      </c>
      <c r="M102" s="58">
        <v>10</v>
      </c>
      <c r="N102" s="58">
        <v>10</v>
      </c>
      <c r="O102" s="58">
        <v>20</v>
      </c>
      <c r="P102" s="58"/>
      <c r="Q102" s="58"/>
      <c r="R102" s="58">
        <v>1</v>
      </c>
      <c r="S102" s="58">
        <v>1</v>
      </c>
      <c r="T102" s="58"/>
      <c r="U102" s="58">
        <v>30</v>
      </c>
      <c r="V102" s="58">
        <v>10</v>
      </c>
      <c r="W102" s="456"/>
      <c r="X102" s="456"/>
      <c r="Y102" s="58"/>
      <c r="Z102" s="58"/>
      <c r="AA102" s="58"/>
      <c r="AB102" s="58"/>
      <c r="AC102" s="58"/>
      <c r="AD102" s="58"/>
    </row>
    <row r="103" spans="1:30" ht="12.75">
      <c r="A103" s="10">
        <v>7</v>
      </c>
      <c r="B103" s="164" t="s">
        <v>307</v>
      </c>
      <c r="C103" s="162" t="s">
        <v>201</v>
      </c>
      <c r="D103" s="185" t="s">
        <v>81</v>
      </c>
      <c r="E103" s="14">
        <v>2011</v>
      </c>
      <c r="F103" s="57">
        <v>31.7</v>
      </c>
      <c r="G103" s="57">
        <v>22.7</v>
      </c>
      <c r="H103" s="182">
        <f t="shared" si="0"/>
        <v>60</v>
      </c>
      <c r="I103" s="184"/>
      <c r="J103" s="184"/>
      <c r="K103" s="58">
        <v>1</v>
      </c>
      <c r="L103" s="58">
        <v>10</v>
      </c>
      <c r="M103" s="58">
        <v>10</v>
      </c>
      <c r="N103" s="58">
        <v>1</v>
      </c>
      <c r="O103" s="58"/>
      <c r="P103" s="58"/>
      <c r="Q103" s="58"/>
      <c r="R103" s="58">
        <v>1</v>
      </c>
      <c r="S103" s="58">
        <v>1</v>
      </c>
      <c r="T103" s="58">
        <v>6</v>
      </c>
      <c r="U103" s="58">
        <v>20</v>
      </c>
      <c r="V103" s="58">
        <v>10</v>
      </c>
      <c r="W103" s="456"/>
      <c r="X103" s="456"/>
      <c r="Y103" s="58"/>
      <c r="Z103" s="58"/>
      <c r="AA103" s="58"/>
      <c r="AB103" s="58"/>
      <c r="AC103" s="58"/>
      <c r="AD103" s="58"/>
    </row>
    <row r="104" spans="1:30" ht="12.75">
      <c r="A104">
        <v>8</v>
      </c>
      <c r="B104" s="164" t="s">
        <v>332</v>
      </c>
      <c r="C104" s="162" t="s">
        <v>116</v>
      </c>
      <c r="D104" s="162" t="s">
        <v>89</v>
      </c>
      <c r="E104" s="14">
        <v>2011</v>
      </c>
      <c r="F104" s="57"/>
      <c r="G104" s="57"/>
      <c r="H104" s="182">
        <f t="shared" si="0"/>
        <v>0</v>
      </c>
      <c r="I104" s="184"/>
      <c r="J104" s="184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456"/>
      <c r="X104" s="456"/>
      <c r="Y104" s="58"/>
      <c r="Z104" s="58"/>
      <c r="AA104" s="58"/>
      <c r="AB104" s="58"/>
      <c r="AC104" s="58"/>
      <c r="AD104" s="58"/>
    </row>
    <row r="105" spans="1:30" ht="12.75">
      <c r="A105" s="10">
        <v>9</v>
      </c>
      <c r="B105" s="162" t="s">
        <v>311</v>
      </c>
      <c r="C105" s="162" t="s">
        <v>277</v>
      </c>
      <c r="D105" s="162" t="s">
        <v>108</v>
      </c>
      <c r="E105" s="14">
        <v>2010</v>
      </c>
      <c r="F105" s="57"/>
      <c r="G105" s="57"/>
      <c r="H105" s="182">
        <f t="shared" si="0"/>
        <v>0</v>
      </c>
      <c r="I105" s="184"/>
      <c r="J105" s="184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456"/>
      <c r="X105" s="456"/>
      <c r="Y105" s="58"/>
      <c r="Z105" s="58"/>
      <c r="AA105" s="58"/>
      <c r="AB105" s="58"/>
      <c r="AC105" s="58"/>
      <c r="AD105" s="58"/>
    </row>
    <row r="106" spans="1:30" ht="12.75">
      <c r="A106">
        <v>10</v>
      </c>
      <c r="B106" s="164" t="s">
        <v>596</v>
      </c>
      <c r="C106" s="162" t="s">
        <v>597</v>
      </c>
      <c r="D106" s="185" t="s">
        <v>117</v>
      </c>
      <c r="E106" s="14">
        <v>2011</v>
      </c>
      <c r="F106" s="57">
        <v>29.6</v>
      </c>
      <c r="G106" s="57"/>
      <c r="H106" s="182">
        <f t="shared" si="0"/>
        <v>5</v>
      </c>
      <c r="I106" s="184"/>
      <c r="J106" s="184"/>
      <c r="K106" s="58"/>
      <c r="L106" s="58">
        <v>1</v>
      </c>
      <c r="M106" s="58"/>
      <c r="N106" s="58"/>
      <c r="O106" s="58"/>
      <c r="P106" s="58"/>
      <c r="Q106" s="58"/>
      <c r="R106" s="58"/>
      <c r="S106" s="58"/>
      <c r="T106" s="58">
        <v>4</v>
      </c>
      <c r="U106" s="58"/>
      <c r="V106" s="58"/>
      <c r="W106" s="456"/>
      <c r="X106" s="456"/>
      <c r="Y106" s="58"/>
      <c r="Z106" s="58"/>
      <c r="AA106" s="58"/>
      <c r="AB106" s="58"/>
      <c r="AC106" s="58"/>
      <c r="AD106" s="58"/>
    </row>
    <row r="107" spans="1:27" ht="12.75">
      <c r="A107" s="10">
        <v>11</v>
      </c>
      <c r="B107" s="162" t="s">
        <v>449</v>
      </c>
      <c r="C107" s="162" t="s">
        <v>450</v>
      </c>
      <c r="D107" s="162" t="s">
        <v>114</v>
      </c>
      <c r="E107" s="14">
        <v>2010</v>
      </c>
      <c r="F107" s="57"/>
      <c r="G107" s="57"/>
      <c r="H107" s="182">
        <f t="shared" si="0"/>
        <v>0</v>
      </c>
      <c r="I107" s="184"/>
      <c r="J107" s="184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456"/>
      <c r="X107" s="456"/>
      <c r="Y107" s="58"/>
      <c r="Z107" s="58"/>
      <c r="AA107" s="58"/>
    </row>
    <row r="108" spans="1:30" s="10" customFormat="1" ht="12.75">
      <c r="A108" s="186">
        <v>12</v>
      </c>
      <c r="B108" s="164" t="s">
        <v>572</v>
      </c>
      <c r="C108" s="162" t="s">
        <v>573</v>
      </c>
      <c r="D108" s="162" t="s">
        <v>213</v>
      </c>
      <c r="E108" s="14">
        <v>2011</v>
      </c>
      <c r="F108" s="57"/>
      <c r="G108" s="57"/>
      <c r="H108" s="182">
        <f t="shared" si="0"/>
        <v>0</v>
      </c>
      <c r="I108" s="184"/>
      <c r="J108" s="184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456"/>
      <c r="X108" s="456"/>
      <c r="Y108" s="58"/>
      <c r="Z108" s="58"/>
      <c r="AA108" s="58"/>
      <c r="AB108" s="45"/>
      <c r="AC108" s="45"/>
      <c r="AD108" s="45"/>
    </row>
    <row r="109" spans="1:27" s="10" customFormat="1" ht="12.75">
      <c r="A109" s="186">
        <v>13</v>
      </c>
      <c r="B109" s="162" t="s">
        <v>722</v>
      </c>
      <c r="C109" s="162" t="s">
        <v>723</v>
      </c>
      <c r="D109" s="162" t="s">
        <v>205</v>
      </c>
      <c r="E109" s="195">
        <v>2010</v>
      </c>
      <c r="F109" s="57">
        <v>54</v>
      </c>
      <c r="G109" s="57">
        <v>54</v>
      </c>
      <c r="H109" s="182">
        <f t="shared" si="0"/>
        <v>1</v>
      </c>
      <c r="I109" s="184"/>
      <c r="J109" s="184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>
        <v>1</v>
      </c>
      <c r="V109" s="58"/>
      <c r="W109" s="456"/>
      <c r="X109" s="456"/>
      <c r="Y109" s="58"/>
      <c r="Z109" s="58"/>
      <c r="AA109" s="58"/>
    </row>
    <row r="110" spans="1:30" s="10" customFormat="1" ht="12.75">
      <c r="A110" s="186">
        <v>14</v>
      </c>
      <c r="B110" s="162" t="s">
        <v>324</v>
      </c>
      <c r="C110" s="162" t="s">
        <v>277</v>
      </c>
      <c r="D110" s="185" t="s">
        <v>213</v>
      </c>
      <c r="E110" s="14">
        <v>2010</v>
      </c>
      <c r="F110" s="57">
        <v>20.1</v>
      </c>
      <c r="G110" s="57">
        <v>17.1</v>
      </c>
      <c r="H110" s="182">
        <f t="shared" si="0"/>
        <v>44</v>
      </c>
      <c r="I110" s="184"/>
      <c r="J110" s="184"/>
      <c r="K110" s="58">
        <v>1</v>
      </c>
      <c r="L110" s="58">
        <v>20</v>
      </c>
      <c r="M110" s="58">
        <v>10</v>
      </c>
      <c r="N110" s="58">
        <v>1</v>
      </c>
      <c r="O110" s="58"/>
      <c r="P110" s="69"/>
      <c r="Q110" s="69"/>
      <c r="R110" s="58"/>
      <c r="S110" s="58">
        <v>1</v>
      </c>
      <c r="T110" s="58"/>
      <c r="U110" s="58">
        <v>1</v>
      </c>
      <c r="V110" s="58">
        <v>10</v>
      </c>
      <c r="W110" s="456"/>
      <c r="X110" s="456"/>
      <c r="Y110" s="58"/>
      <c r="Z110" s="58"/>
      <c r="AA110" s="58"/>
      <c r="AB110" s="45"/>
      <c r="AC110" s="45"/>
      <c r="AD110" s="45"/>
    </row>
    <row r="111" spans="1:27" s="10" customFormat="1" ht="12.75">
      <c r="A111" s="186">
        <v>15</v>
      </c>
      <c r="B111" s="164" t="s">
        <v>289</v>
      </c>
      <c r="C111" s="162" t="s">
        <v>350</v>
      </c>
      <c r="D111" s="185" t="s">
        <v>108</v>
      </c>
      <c r="E111" s="14">
        <v>2011</v>
      </c>
      <c r="F111" s="57">
        <v>28.3</v>
      </c>
      <c r="G111" s="57">
        <v>25.3</v>
      </c>
      <c r="H111" s="182">
        <f t="shared" si="0"/>
        <v>18</v>
      </c>
      <c r="I111" s="184"/>
      <c r="J111" s="184"/>
      <c r="K111" s="58">
        <v>1</v>
      </c>
      <c r="L111" s="58">
        <v>6</v>
      </c>
      <c r="M111" s="58">
        <v>10</v>
      </c>
      <c r="N111" s="58">
        <v>1</v>
      </c>
      <c r="O111" s="58"/>
      <c r="P111" s="58"/>
      <c r="Q111" s="58"/>
      <c r="R111" s="58"/>
      <c r="S111" s="58"/>
      <c r="T111" s="58"/>
      <c r="U111" s="58"/>
      <c r="V111" s="58"/>
      <c r="W111" s="456"/>
      <c r="X111" s="456"/>
      <c r="Y111" s="58"/>
      <c r="Z111" s="58"/>
      <c r="AA111" s="58"/>
    </row>
    <row r="112" spans="2:27" s="10" customFormat="1" ht="12.75">
      <c r="B112" s="164" t="s">
        <v>835</v>
      </c>
      <c r="C112" s="162" t="s">
        <v>282</v>
      </c>
      <c r="D112" s="162" t="s">
        <v>117</v>
      </c>
      <c r="E112" s="195">
        <v>2011</v>
      </c>
      <c r="F112" s="57"/>
      <c r="G112" s="57"/>
      <c r="H112" s="184"/>
      <c r="I112" s="184"/>
      <c r="J112" s="184"/>
      <c r="K112" s="58"/>
      <c r="L112" s="58"/>
      <c r="M112" s="58"/>
      <c r="N112" s="58"/>
      <c r="O112" s="58"/>
      <c r="P112" s="58"/>
      <c r="Q112" s="58"/>
      <c r="R112" s="58"/>
      <c r="S112" s="58"/>
      <c r="T112" s="58">
        <v>4</v>
      </c>
      <c r="U112" s="58"/>
      <c r="V112" s="58"/>
      <c r="W112" s="456"/>
      <c r="X112" s="456"/>
      <c r="Y112" s="58"/>
      <c r="Z112" s="58"/>
      <c r="AA112" s="58"/>
    </row>
    <row r="113" spans="2:27" s="10" customFormat="1" ht="12.75">
      <c r="B113" s="162"/>
      <c r="C113" s="162"/>
      <c r="D113" s="162"/>
      <c r="E113" s="14"/>
      <c r="F113" s="57"/>
      <c r="G113" s="57"/>
      <c r="H113" s="184"/>
      <c r="I113" s="184"/>
      <c r="J113" s="184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456"/>
      <c r="X113" s="456"/>
      <c r="Y113" s="58"/>
      <c r="Z113" s="58"/>
      <c r="AA113" s="58"/>
    </row>
    <row r="114" spans="2:27" s="10" customFormat="1" ht="12.75">
      <c r="B114" s="162"/>
      <c r="C114" s="162"/>
      <c r="D114" s="162"/>
      <c r="E114" s="14"/>
      <c r="F114" s="57"/>
      <c r="G114" s="57"/>
      <c r="H114" s="184"/>
      <c r="I114" s="184"/>
      <c r="J114" s="184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456"/>
      <c r="X114" s="456"/>
      <c r="Y114" s="58"/>
      <c r="Z114" s="58"/>
      <c r="AA114" s="58"/>
    </row>
    <row r="115" spans="2:27" s="10" customFormat="1" ht="12.75">
      <c r="B115" s="162"/>
      <c r="C115" s="162"/>
      <c r="D115" s="162"/>
      <c r="E115" s="14"/>
      <c r="F115" s="57"/>
      <c r="G115" s="57"/>
      <c r="H115" s="184"/>
      <c r="I115" s="184"/>
      <c r="J115" s="184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456"/>
      <c r="X115" s="456"/>
      <c r="Y115" s="58"/>
      <c r="Z115" s="58"/>
      <c r="AA115" s="58"/>
    </row>
    <row r="116" spans="2:27" s="10" customFormat="1" ht="12.75">
      <c r="B116" s="162"/>
      <c r="C116" s="162"/>
      <c r="D116" s="162"/>
      <c r="E116" s="14"/>
      <c r="F116" s="57"/>
      <c r="G116" s="57"/>
      <c r="H116" s="184"/>
      <c r="I116" s="184"/>
      <c r="J116" s="184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456"/>
      <c r="X116" s="456"/>
      <c r="Y116" s="58"/>
      <c r="Z116" s="58"/>
      <c r="AA116" s="58"/>
    </row>
    <row r="117" spans="2:27" s="10" customFormat="1" ht="12.75">
      <c r="B117" s="162"/>
      <c r="C117" s="162"/>
      <c r="D117" s="162"/>
      <c r="E117" s="14"/>
      <c r="F117" s="57"/>
      <c r="G117" s="57"/>
      <c r="H117" s="184"/>
      <c r="I117" s="184"/>
      <c r="J117" s="184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456"/>
      <c r="X117" s="456"/>
      <c r="Y117" s="58"/>
      <c r="Z117" s="58"/>
      <c r="AA117" s="58"/>
    </row>
    <row r="118" spans="2:27" s="10" customFormat="1" ht="12.75">
      <c r="B118" s="162"/>
      <c r="C118" s="162"/>
      <c r="D118" s="162"/>
      <c r="E118" s="14"/>
      <c r="F118" s="57"/>
      <c r="G118" s="57"/>
      <c r="H118" s="184"/>
      <c r="I118" s="184"/>
      <c r="J118" s="184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456"/>
      <c r="X118" s="456"/>
      <c r="Y118" s="58"/>
      <c r="Z118" s="58"/>
      <c r="AA118" s="58"/>
    </row>
    <row r="119" spans="2:30" s="10" customFormat="1" ht="12.75">
      <c r="B119" s="56"/>
      <c r="C119" s="56"/>
      <c r="D119" s="56"/>
      <c r="F119" s="57"/>
      <c r="G119" s="57"/>
      <c r="H119" s="142"/>
      <c r="I119" s="142"/>
      <c r="J119" s="142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456"/>
      <c r="X119" s="456"/>
      <c r="Y119" s="58"/>
      <c r="Z119" s="58"/>
      <c r="AA119" s="58"/>
      <c r="AB119" s="58"/>
      <c r="AC119" s="58"/>
      <c r="AD119" s="58"/>
    </row>
    <row r="120" spans="2:30" ht="12.75">
      <c r="B120" s="70" t="s">
        <v>95</v>
      </c>
      <c r="C120" s="160" t="s">
        <v>360</v>
      </c>
      <c r="D120" s="132" t="s">
        <v>361</v>
      </c>
      <c r="E120" s="196" t="s">
        <v>362</v>
      </c>
      <c r="F120" s="52" t="s">
        <v>78</v>
      </c>
      <c r="G120" s="52" t="s">
        <v>79</v>
      </c>
      <c r="H120" s="46" t="s">
        <v>0</v>
      </c>
      <c r="I120" s="46" t="s">
        <v>473</v>
      </c>
      <c r="J120" s="46" t="s">
        <v>474</v>
      </c>
      <c r="K120" s="46" t="s">
        <v>501</v>
      </c>
      <c r="L120" s="46" t="s">
        <v>119</v>
      </c>
      <c r="M120" s="46" t="s">
        <v>136</v>
      </c>
      <c r="N120" s="46" t="s">
        <v>93</v>
      </c>
      <c r="O120" s="46" t="s">
        <v>133</v>
      </c>
      <c r="P120" s="46" t="s">
        <v>472</v>
      </c>
      <c r="Q120" s="46" t="s">
        <v>507</v>
      </c>
      <c r="R120" s="46" t="s">
        <v>163</v>
      </c>
      <c r="S120" s="46" t="s">
        <v>510</v>
      </c>
      <c r="T120" s="46" t="s">
        <v>138</v>
      </c>
      <c r="U120" s="46" t="s">
        <v>620</v>
      </c>
      <c r="V120" s="46" t="s">
        <v>137</v>
      </c>
      <c r="W120" s="458"/>
      <c r="X120" s="458"/>
      <c r="Y120" s="46"/>
      <c r="Z120" s="46"/>
      <c r="AA120" s="663" t="s">
        <v>875</v>
      </c>
      <c r="AB120" s="46" t="s">
        <v>633</v>
      </c>
      <c r="AC120" s="46" t="s">
        <v>639</v>
      </c>
      <c r="AD120" s="46" t="s">
        <v>640</v>
      </c>
    </row>
    <row r="121" spans="2:33" ht="12.75">
      <c r="B121" s="64" t="s">
        <v>645</v>
      </c>
      <c r="C121" s="65"/>
      <c r="D121" s="65"/>
      <c r="E121" s="65"/>
      <c r="F121" s="66"/>
      <c r="G121" s="66"/>
      <c r="H121" s="65"/>
      <c r="I121" s="174"/>
      <c r="J121" s="174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456"/>
      <c r="X121" s="456"/>
      <c r="Y121" s="67"/>
      <c r="Z121" s="67"/>
      <c r="AA121" s="67"/>
      <c r="AB121" s="67"/>
      <c r="AC121" s="67"/>
      <c r="AD121" s="67"/>
      <c r="AE121" s="160" t="s">
        <v>360</v>
      </c>
      <c r="AF121" s="132" t="s">
        <v>361</v>
      </c>
      <c r="AG121" s="194" t="s">
        <v>362</v>
      </c>
    </row>
    <row r="122" spans="1:33" ht="12.75">
      <c r="A122" s="10">
        <v>1</v>
      </c>
      <c r="B122" s="162" t="s">
        <v>522</v>
      </c>
      <c r="C122" s="162" t="s">
        <v>126</v>
      </c>
      <c r="D122" s="162" t="s">
        <v>243</v>
      </c>
      <c r="E122" s="276">
        <v>2010</v>
      </c>
      <c r="F122" s="57">
        <v>38</v>
      </c>
      <c r="G122" s="57">
        <v>45</v>
      </c>
      <c r="H122" s="46">
        <f>SUM(I122:AB122)</f>
        <v>1</v>
      </c>
      <c r="I122" s="142"/>
      <c r="J122" s="142"/>
      <c r="K122" s="69"/>
      <c r="L122" s="58">
        <v>1</v>
      </c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456"/>
      <c r="X122" s="456"/>
      <c r="Y122" s="58"/>
      <c r="Z122" s="58"/>
      <c r="AA122" s="58"/>
      <c r="AB122" s="58"/>
      <c r="AC122" s="58"/>
      <c r="AD122" s="58"/>
      <c r="AE122" s="45"/>
      <c r="AF122" s="45"/>
      <c r="AG122" s="45"/>
    </row>
    <row r="123" spans="1:30" ht="12.75">
      <c r="A123" s="10">
        <v>2</v>
      </c>
      <c r="B123" s="164" t="s">
        <v>550</v>
      </c>
      <c r="C123" s="162" t="s">
        <v>126</v>
      </c>
      <c r="D123" s="185" t="s">
        <v>264</v>
      </c>
      <c r="E123" s="14">
        <v>2011</v>
      </c>
      <c r="F123" s="57">
        <v>52</v>
      </c>
      <c r="G123" s="57">
        <v>45</v>
      </c>
      <c r="H123" s="46">
        <f>SUM(J123:AD123)</f>
        <v>2</v>
      </c>
      <c r="I123" s="142"/>
      <c r="J123" s="142"/>
      <c r="K123" s="58"/>
      <c r="L123" s="58">
        <v>1</v>
      </c>
      <c r="M123" s="58"/>
      <c r="N123" s="58"/>
      <c r="O123" s="58"/>
      <c r="P123" s="58"/>
      <c r="Q123" s="58"/>
      <c r="R123" s="58"/>
      <c r="S123" s="58">
        <v>1</v>
      </c>
      <c r="T123" s="58"/>
      <c r="U123" s="58"/>
      <c r="V123" s="58"/>
      <c r="W123" s="456"/>
      <c r="X123" s="456"/>
      <c r="Y123" s="58"/>
      <c r="Z123" s="58"/>
      <c r="AA123" s="58"/>
      <c r="AB123" s="58"/>
      <c r="AC123" s="58"/>
      <c r="AD123" s="58"/>
    </row>
    <row r="124" spans="1:30" ht="12.75">
      <c r="A124" s="10">
        <v>3</v>
      </c>
      <c r="B124" s="162" t="s">
        <v>394</v>
      </c>
      <c r="C124" s="162" t="s">
        <v>204</v>
      </c>
      <c r="D124" s="185" t="s">
        <v>108</v>
      </c>
      <c r="E124" s="14">
        <v>2010</v>
      </c>
      <c r="F124" s="57">
        <v>25.5</v>
      </c>
      <c r="G124" s="57">
        <v>19.8</v>
      </c>
      <c r="H124" s="46">
        <f>SUM(J124:AD124)</f>
        <v>3</v>
      </c>
      <c r="I124" s="142"/>
      <c r="J124" s="142"/>
      <c r="K124" s="69">
        <v>1</v>
      </c>
      <c r="L124" s="58">
        <v>1</v>
      </c>
      <c r="M124" s="58"/>
      <c r="N124" s="58">
        <v>1</v>
      </c>
      <c r="O124" s="58"/>
      <c r="P124" s="58"/>
      <c r="Q124" s="58"/>
      <c r="R124" s="58"/>
      <c r="S124" s="58"/>
      <c r="T124" s="58"/>
      <c r="U124" s="58"/>
      <c r="W124" s="456"/>
      <c r="X124" s="456"/>
      <c r="Y124" s="58"/>
      <c r="Z124" s="58"/>
      <c r="AA124" s="58"/>
      <c r="AB124" s="58"/>
      <c r="AC124" s="58"/>
      <c r="AD124" s="58"/>
    </row>
    <row r="125" spans="1:30" ht="12.75">
      <c r="A125" s="10">
        <v>4</v>
      </c>
      <c r="B125" s="162" t="s">
        <v>504</v>
      </c>
      <c r="C125" s="162" t="s">
        <v>204</v>
      </c>
      <c r="D125" s="185" t="s">
        <v>108</v>
      </c>
      <c r="E125" s="14">
        <v>2010</v>
      </c>
      <c r="F125" s="57">
        <v>48</v>
      </c>
      <c r="G125" s="57"/>
      <c r="H125" s="46">
        <f>SUM(J125:AD125)</f>
        <v>2</v>
      </c>
      <c r="I125" s="142"/>
      <c r="J125" s="142"/>
      <c r="K125" s="58"/>
      <c r="L125" s="58">
        <v>1</v>
      </c>
      <c r="M125" s="58"/>
      <c r="N125" s="58"/>
      <c r="O125" s="58"/>
      <c r="P125" s="58"/>
      <c r="Q125" s="58"/>
      <c r="R125" s="58"/>
      <c r="S125" s="58"/>
      <c r="T125" s="58"/>
      <c r="U125" s="58">
        <v>1</v>
      </c>
      <c r="V125" s="58"/>
      <c r="W125" s="456"/>
      <c r="X125" s="456"/>
      <c r="Y125" s="58"/>
      <c r="Z125" s="58"/>
      <c r="AA125" s="58"/>
      <c r="AB125" s="58"/>
      <c r="AC125" s="58"/>
      <c r="AD125" s="58"/>
    </row>
    <row r="126" spans="1:30" ht="12.75">
      <c r="A126" s="10">
        <v>5</v>
      </c>
      <c r="B126" s="162" t="s">
        <v>262</v>
      </c>
      <c r="C126" s="162" t="s">
        <v>200</v>
      </c>
      <c r="D126" s="185" t="s">
        <v>243</v>
      </c>
      <c r="E126" s="14">
        <v>2010</v>
      </c>
      <c r="F126" s="57">
        <v>20</v>
      </c>
      <c r="G126" s="57">
        <v>10.9</v>
      </c>
      <c r="H126" s="46">
        <f>SUM(J126:AD126)</f>
        <v>51</v>
      </c>
      <c r="I126" s="142"/>
      <c r="J126" s="142"/>
      <c r="K126" s="58">
        <v>1</v>
      </c>
      <c r="L126" s="58">
        <v>6</v>
      </c>
      <c r="M126" s="58">
        <v>10</v>
      </c>
      <c r="N126" s="58">
        <v>1</v>
      </c>
      <c r="O126" s="58">
        <v>20</v>
      </c>
      <c r="P126" s="58"/>
      <c r="Q126" s="58"/>
      <c r="R126" s="58">
        <v>1</v>
      </c>
      <c r="S126" s="58">
        <v>1</v>
      </c>
      <c r="T126" s="58"/>
      <c r="U126" s="58">
        <v>1</v>
      </c>
      <c r="V126" s="58">
        <v>10</v>
      </c>
      <c r="W126" s="456"/>
      <c r="X126" s="456"/>
      <c r="Y126" s="58"/>
      <c r="Z126" s="58"/>
      <c r="AA126" s="58"/>
      <c r="AB126" s="58"/>
      <c r="AC126" s="58"/>
      <c r="AD126" s="58"/>
    </row>
    <row r="127" spans="1:30" ht="12.75">
      <c r="A127" s="10">
        <v>6</v>
      </c>
      <c r="B127" s="164" t="s">
        <v>623</v>
      </c>
      <c r="C127" s="162" t="s">
        <v>371</v>
      </c>
      <c r="D127" s="185" t="s">
        <v>243</v>
      </c>
      <c r="E127" s="10">
        <v>2011</v>
      </c>
      <c r="F127" s="57">
        <v>42</v>
      </c>
      <c r="G127" s="57"/>
      <c r="H127" s="46">
        <f>SUM(J127:AD127)</f>
        <v>1</v>
      </c>
      <c r="I127" s="142"/>
      <c r="J127" s="142"/>
      <c r="K127" s="58"/>
      <c r="L127" s="58">
        <v>1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456"/>
      <c r="X127" s="456"/>
      <c r="Y127" s="58"/>
      <c r="Z127" s="58"/>
      <c r="AA127" s="58"/>
      <c r="AB127" s="58"/>
      <c r="AC127" s="58"/>
      <c r="AD127" s="58"/>
    </row>
    <row r="128" spans="1:30" ht="12.75">
      <c r="A128" s="10">
        <v>7</v>
      </c>
      <c r="B128" s="162" t="s">
        <v>747</v>
      </c>
      <c r="C128" s="162" t="s">
        <v>437</v>
      </c>
      <c r="D128" s="162" t="s">
        <v>243</v>
      </c>
      <c r="E128" s="276">
        <v>2010</v>
      </c>
      <c r="F128" s="57">
        <v>44</v>
      </c>
      <c r="G128" s="57"/>
      <c r="H128" s="46">
        <f>SUM(I128:AB128)</f>
        <v>1</v>
      </c>
      <c r="I128" s="142"/>
      <c r="J128" s="142"/>
      <c r="K128" s="69"/>
      <c r="L128" s="58">
        <v>1</v>
      </c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456"/>
      <c r="X128" s="456"/>
      <c r="Y128" s="58"/>
      <c r="Z128" s="58"/>
      <c r="AA128" s="58"/>
      <c r="AB128" s="58"/>
      <c r="AC128" s="58"/>
      <c r="AD128" s="58"/>
    </row>
    <row r="129" spans="1:30" ht="12.75">
      <c r="A129" s="10">
        <v>8</v>
      </c>
      <c r="B129" s="164" t="s">
        <v>147</v>
      </c>
      <c r="C129" s="162" t="s">
        <v>148</v>
      </c>
      <c r="D129" s="185" t="s">
        <v>117</v>
      </c>
      <c r="E129" s="14">
        <v>2011</v>
      </c>
      <c r="F129" s="57">
        <v>30.4</v>
      </c>
      <c r="G129" s="57"/>
      <c r="H129" s="46">
        <f>SUM(J129:AD129)</f>
        <v>1</v>
      </c>
      <c r="I129" s="142"/>
      <c r="J129" s="142"/>
      <c r="K129" s="58"/>
      <c r="L129" s="58">
        <v>1</v>
      </c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456"/>
      <c r="X129" s="456"/>
      <c r="Y129" s="58"/>
      <c r="Z129" s="58"/>
      <c r="AA129" s="58"/>
      <c r="AB129" s="58"/>
      <c r="AC129" s="58"/>
      <c r="AD129" s="58"/>
    </row>
    <row r="130" spans="1:30" ht="12.75">
      <c r="A130" s="10">
        <v>9</v>
      </c>
      <c r="B130" s="162" t="s">
        <v>545</v>
      </c>
      <c r="C130" s="162" t="s">
        <v>546</v>
      </c>
      <c r="D130" s="162" t="s">
        <v>208</v>
      </c>
      <c r="E130" s="14">
        <v>2010</v>
      </c>
      <c r="F130" s="57"/>
      <c r="G130" s="57"/>
      <c r="H130" s="46">
        <f>SUM(J130:AD130)</f>
        <v>0</v>
      </c>
      <c r="I130" s="142"/>
      <c r="J130" s="142"/>
      <c r="K130" s="69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456"/>
      <c r="X130" s="456"/>
      <c r="Y130" s="58"/>
      <c r="Z130" s="58"/>
      <c r="AA130" s="58"/>
      <c r="AB130" s="58"/>
      <c r="AC130" s="58"/>
      <c r="AD130" s="58"/>
    </row>
    <row r="131" spans="1:30" ht="12.75">
      <c r="A131" s="10">
        <v>10</v>
      </c>
      <c r="B131" s="164" t="s">
        <v>434</v>
      </c>
      <c r="C131" s="162" t="s">
        <v>435</v>
      </c>
      <c r="D131" s="185" t="s">
        <v>124</v>
      </c>
      <c r="E131" s="14">
        <v>2011</v>
      </c>
      <c r="F131" s="57">
        <v>32.2</v>
      </c>
      <c r="G131" s="57">
        <v>32.1</v>
      </c>
      <c r="H131" s="46">
        <f>SUM(J131:AD131)</f>
        <v>2</v>
      </c>
      <c r="I131" s="142"/>
      <c r="J131" s="142"/>
      <c r="K131" s="58"/>
      <c r="L131" s="58">
        <v>1</v>
      </c>
      <c r="M131" s="58"/>
      <c r="N131" s="58"/>
      <c r="O131" s="58"/>
      <c r="P131" s="58"/>
      <c r="Q131" s="58"/>
      <c r="R131" s="58"/>
      <c r="S131" s="58">
        <v>1</v>
      </c>
      <c r="T131" s="58"/>
      <c r="U131" s="58"/>
      <c r="V131" s="58"/>
      <c r="W131" s="456"/>
      <c r="X131" s="456"/>
      <c r="Y131" s="58"/>
      <c r="Z131" s="58"/>
      <c r="AA131" s="58"/>
      <c r="AB131" s="58"/>
      <c r="AC131" s="58"/>
      <c r="AD131" s="58"/>
    </row>
    <row r="132" spans="1:30" ht="12.75">
      <c r="A132" s="10">
        <v>11</v>
      </c>
      <c r="B132" s="164" t="s">
        <v>735</v>
      </c>
      <c r="C132" s="162" t="s">
        <v>437</v>
      </c>
      <c r="D132" s="162" t="s">
        <v>357</v>
      </c>
      <c r="E132" s="276">
        <v>2011</v>
      </c>
      <c r="F132" s="57">
        <v>42</v>
      </c>
      <c r="G132" s="57"/>
      <c r="H132" s="46">
        <f>SUM(J132:AD132)</f>
        <v>1</v>
      </c>
      <c r="I132" s="142"/>
      <c r="J132" s="142"/>
      <c r="K132" s="69"/>
      <c r="L132" s="58"/>
      <c r="M132" s="58"/>
      <c r="N132" s="58"/>
      <c r="O132" s="58"/>
      <c r="P132" s="58"/>
      <c r="Q132" s="58"/>
      <c r="R132" s="58"/>
      <c r="S132" s="58">
        <v>1</v>
      </c>
      <c r="T132" s="58"/>
      <c r="U132" s="58"/>
      <c r="V132" s="58"/>
      <c r="W132" s="456"/>
      <c r="X132" s="456"/>
      <c r="Y132" s="58"/>
      <c r="Z132" s="58"/>
      <c r="AA132" s="58"/>
      <c r="AB132" s="58"/>
      <c r="AC132" s="58"/>
      <c r="AD132" s="58"/>
    </row>
    <row r="133" spans="1:30" ht="12.75">
      <c r="A133" s="10">
        <v>12</v>
      </c>
      <c r="B133" s="162" t="s">
        <v>750</v>
      </c>
      <c r="C133" s="162" t="s">
        <v>751</v>
      </c>
      <c r="D133" s="162" t="s">
        <v>117</v>
      </c>
      <c r="E133" s="276">
        <v>2010</v>
      </c>
      <c r="F133" s="57">
        <v>14.2</v>
      </c>
      <c r="G133" s="57"/>
      <c r="H133" s="46">
        <f>SUM(I133:AB133)</f>
        <v>1</v>
      </c>
      <c r="I133" s="142"/>
      <c r="J133" s="142"/>
      <c r="K133" s="69"/>
      <c r="L133" s="58">
        <v>1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456"/>
      <c r="X133" s="456"/>
      <c r="Y133" s="58"/>
      <c r="Z133" s="58"/>
      <c r="AA133" s="58"/>
      <c r="AB133" s="58"/>
      <c r="AC133" s="58"/>
      <c r="AD133" s="58"/>
    </row>
    <row r="134" spans="1:30" ht="12.75">
      <c r="A134" s="10">
        <v>13</v>
      </c>
      <c r="B134" s="162" t="s">
        <v>827</v>
      </c>
      <c r="C134" s="162" t="s">
        <v>129</v>
      </c>
      <c r="D134" s="162" t="s">
        <v>88</v>
      </c>
      <c r="E134" s="276">
        <v>2010</v>
      </c>
      <c r="F134" s="57">
        <v>54</v>
      </c>
      <c r="G134" s="57"/>
      <c r="H134" s="142"/>
      <c r="I134" s="142"/>
      <c r="J134" s="142"/>
      <c r="K134" s="69"/>
      <c r="L134" s="58"/>
      <c r="M134" s="58"/>
      <c r="N134" s="58"/>
      <c r="O134" s="58"/>
      <c r="P134" s="58"/>
      <c r="Q134" s="58"/>
      <c r="R134" s="58"/>
      <c r="S134" s="58">
        <v>1</v>
      </c>
      <c r="T134" s="58"/>
      <c r="U134" s="58"/>
      <c r="V134" s="58"/>
      <c r="W134" s="456"/>
      <c r="X134" s="456"/>
      <c r="Y134" s="58"/>
      <c r="Z134" s="58"/>
      <c r="AA134" s="58"/>
      <c r="AB134" s="58"/>
      <c r="AC134" s="58"/>
      <c r="AD134" s="58"/>
    </row>
    <row r="135" spans="1:30" ht="12.75">
      <c r="A135" s="10">
        <v>14</v>
      </c>
      <c r="B135" s="162" t="s">
        <v>621</v>
      </c>
      <c r="C135" s="162" t="s">
        <v>321</v>
      </c>
      <c r="D135" s="185" t="s">
        <v>243</v>
      </c>
      <c r="E135" s="14">
        <v>2010</v>
      </c>
      <c r="F135" s="57">
        <v>34.7</v>
      </c>
      <c r="G135" s="57"/>
      <c r="H135" s="46">
        <f>SUM(J135:AD135)</f>
        <v>1</v>
      </c>
      <c r="I135" s="142"/>
      <c r="J135" s="142"/>
      <c r="K135" s="69"/>
      <c r="L135" s="58">
        <v>1</v>
      </c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456"/>
      <c r="X135" s="456"/>
      <c r="Y135" s="58"/>
      <c r="Z135" s="58"/>
      <c r="AA135" s="58"/>
      <c r="AB135" s="58"/>
      <c r="AC135" s="58"/>
      <c r="AD135" s="58"/>
    </row>
    <row r="136" spans="1:30" ht="12.75">
      <c r="A136" s="10">
        <v>15</v>
      </c>
      <c r="B136" s="162" t="s">
        <v>537</v>
      </c>
      <c r="C136" s="162" t="s">
        <v>374</v>
      </c>
      <c r="D136" s="185" t="s">
        <v>357</v>
      </c>
      <c r="E136" s="14">
        <v>2010</v>
      </c>
      <c r="F136" s="57">
        <v>33.1</v>
      </c>
      <c r="G136" s="57">
        <v>24.4</v>
      </c>
      <c r="H136" s="46">
        <f>SUM(J136:AD136)</f>
        <v>4</v>
      </c>
      <c r="I136" s="142"/>
      <c r="J136" s="142"/>
      <c r="K136" s="58">
        <v>1</v>
      </c>
      <c r="L136" s="58">
        <v>1</v>
      </c>
      <c r="M136" s="58"/>
      <c r="N136" s="58"/>
      <c r="O136" s="58"/>
      <c r="P136" s="58"/>
      <c r="Q136" s="58"/>
      <c r="R136" s="58"/>
      <c r="S136" s="58">
        <v>1</v>
      </c>
      <c r="T136" s="58"/>
      <c r="U136" s="58">
        <v>1</v>
      </c>
      <c r="V136" s="58"/>
      <c r="W136" s="456"/>
      <c r="X136" s="456"/>
      <c r="Y136" s="58"/>
      <c r="Z136" s="58"/>
      <c r="AA136" s="58"/>
      <c r="AB136" s="58"/>
      <c r="AC136" s="58"/>
      <c r="AD136" s="58"/>
    </row>
    <row r="137" spans="1:30" ht="12.75">
      <c r="A137" s="10">
        <v>16</v>
      </c>
      <c r="B137" s="164" t="s">
        <v>494</v>
      </c>
      <c r="C137" s="162" t="s">
        <v>499</v>
      </c>
      <c r="D137" s="162" t="s">
        <v>243</v>
      </c>
      <c r="E137" s="14">
        <v>2011</v>
      </c>
      <c r="F137" s="57"/>
      <c r="G137" s="57"/>
      <c r="H137" s="46">
        <f>SUM(J137:AD137)</f>
        <v>0</v>
      </c>
      <c r="I137" s="142"/>
      <c r="J137" s="142"/>
      <c r="K137" s="69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456"/>
      <c r="X137" s="456"/>
      <c r="Y137" s="58"/>
      <c r="Z137" s="58"/>
      <c r="AA137" s="58"/>
      <c r="AB137" s="58"/>
      <c r="AC137" s="58"/>
      <c r="AD137" s="58"/>
    </row>
    <row r="138" spans="1:30" ht="12.75">
      <c r="A138" s="10">
        <v>17</v>
      </c>
      <c r="B138" s="164" t="s">
        <v>556</v>
      </c>
      <c r="C138" s="162" t="s">
        <v>80</v>
      </c>
      <c r="D138" s="162" t="s">
        <v>142</v>
      </c>
      <c r="E138" s="14">
        <v>2011</v>
      </c>
      <c r="F138" s="57"/>
      <c r="G138" s="57"/>
      <c r="H138" s="46">
        <f>SUM(J138:AD138)</f>
        <v>0</v>
      </c>
      <c r="I138" s="142"/>
      <c r="J138" s="142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456"/>
      <c r="X138" s="456"/>
      <c r="Y138" s="58"/>
      <c r="Z138" s="58"/>
      <c r="AA138" s="58"/>
      <c r="AB138" s="58"/>
      <c r="AC138" s="58"/>
      <c r="AD138" s="58"/>
    </row>
    <row r="139" spans="1:30" ht="12.75">
      <c r="A139" s="10">
        <v>18</v>
      </c>
      <c r="B139" s="162" t="s">
        <v>730</v>
      </c>
      <c r="C139" s="162" t="s">
        <v>278</v>
      </c>
      <c r="D139" s="162" t="s">
        <v>108</v>
      </c>
      <c r="E139" s="276">
        <v>2010</v>
      </c>
      <c r="F139" s="57">
        <v>54</v>
      </c>
      <c r="G139" s="57"/>
      <c r="H139" s="46">
        <f>SUM(I139:AB139)</f>
        <v>1</v>
      </c>
      <c r="I139" s="142"/>
      <c r="J139" s="142"/>
      <c r="K139" s="69">
        <v>1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456"/>
      <c r="X139" s="456"/>
      <c r="Y139" s="58"/>
      <c r="Z139" s="58"/>
      <c r="AA139" s="58"/>
      <c r="AB139" s="58"/>
      <c r="AC139" s="58"/>
      <c r="AD139" s="58"/>
    </row>
    <row r="140" spans="1:30" ht="12.75">
      <c r="A140" s="10">
        <v>20</v>
      </c>
      <c r="B140" s="162" t="s">
        <v>436</v>
      </c>
      <c r="C140" s="162" t="s">
        <v>437</v>
      </c>
      <c r="D140" s="185" t="s">
        <v>124</v>
      </c>
      <c r="E140" s="14">
        <v>2010</v>
      </c>
      <c r="F140" s="57">
        <v>25.2</v>
      </c>
      <c r="G140" s="57">
        <v>25.4</v>
      </c>
      <c r="H140" s="46">
        <f aca="true" t="shared" si="1" ref="H140:H168">SUM(J140:AD140)</f>
        <v>9</v>
      </c>
      <c r="I140" s="142"/>
      <c r="J140" s="142"/>
      <c r="K140" s="58"/>
      <c r="L140" s="58">
        <v>1</v>
      </c>
      <c r="M140" s="58"/>
      <c r="N140" s="58"/>
      <c r="O140" s="58"/>
      <c r="P140" s="58"/>
      <c r="Q140" s="58"/>
      <c r="R140" s="58"/>
      <c r="S140" s="58">
        <v>8</v>
      </c>
      <c r="T140" s="58"/>
      <c r="U140" s="58"/>
      <c r="V140" s="58"/>
      <c r="W140" s="456"/>
      <c r="X140" s="456"/>
      <c r="Y140" s="58"/>
      <c r="Z140" s="58"/>
      <c r="AA140" s="58"/>
      <c r="AB140" s="58"/>
      <c r="AC140" s="58"/>
      <c r="AD140" s="58"/>
    </row>
    <row r="141" spans="1:30" ht="12.75">
      <c r="A141" s="10">
        <v>21</v>
      </c>
      <c r="B141" s="162" t="s">
        <v>799</v>
      </c>
      <c r="C141" s="162" t="s">
        <v>279</v>
      </c>
      <c r="D141" s="162" t="s">
        <v>88</v>
      </c>
      <c r="E141" s="276">
        <v>2010</v>
      </c>
      <c r="F141" s="57">
        <v>32</v>
      </c>
      <c r="G141" s="57"/>
      <c r="H141" s="46">
        <f t="shared" si="1"/>
        <v>1</v>
      </c>
      <c r="I141" s="142"/>
      <c r="J141" s="142"/>
      <c r="K141" s="69"/>
      <c r="L141" s="58"/>
      <c r="M141" s="58"/>
      <c r="N141" s="58"/>
      <c r="O141" s="58"/>
      <c r="P141" s="58"/>
      <c r="Q141" s="58"/>
      <c r="R141" s="58"/>
      <c r="S141" s="58">
        <v>1</v>
      </c>
      <c r="T141" s="58"/>
      <c r="U141" s="58"/>
      <c r="V141" s="58"/>
      <c r="W141" s="456"/>
      <c r="X141" s="456"/>
      <c r="Y141" s="58"/>
      <c r="Z141" s="58"/>
      <c r="AA141" s="58"/>
      <c r="AB141" s="58"/>
      <c r="AC141" s="58"/>
      <c r="AD141" s="58"/>
    </row>
    <row r="142" spans="1:30" ht="12.75">
      <c r="A142" s="10">
        <v>22</v>
      </c>
      <c r="B142" s="162" t="s">
        <v>505</v>
      </c>
      <c r="C142" s="162" t="s">
        <v>181</v>
      </c>
      <c r="D142" s="185" t="s">
        <v>108</v>
      </c>
      <c r="E142" s="14">
        <v>2010</v>
      </c>
      <c r="F142" s="57">
        <v>43</v>
      </c>
      <c r="G142" s="57"/>
      <c r="H142" s="46">
        <f t="shared" si="1"/>
        <v>1</v>
      </c>
      <c r="I142" s="142"/>
      <c r="J142" s="142"/>
      <c r="K142" s="58"/>
      <c r="L142" s="58">
        <v>1</v>
      </c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456"/>
      <c r="X142" s="456"/>
      <c r="Y142" s="58"/>
      <c r="Z142" s="58"/>
      <c r="AA142" s="58"/>
      <c r="AB142" s="58"/>
      <c r="AC142" s="58"/>
      <c r="AD142" s="58"/>
    </row>
    <row r="143" spans="1:30" ht="12.75">
      <c r="A143" s="10">
        <v>23</v>
      </c>
      <c r="B143" s="164" t="s">
        <v>717</v>
      </c>
      <c r="C143" s="162" t="s">
        <v>718</v>
      </c>
      <c r="D143" s="162" t="s">
        <v>203</v>
      </c>
      <c r="E143" s="276">
        <v>2011</v>
      </c>
      <c r="F143" s="57">
        <v>54</v>
      </c>
      <c r="G143" s="57">
        <v>54</v>
      </c>
      <c r="H143" s="46">
        <f t="shared" si="1"/>
        <v>1</v>
      </c>
      <c r="I143" s="142"/>
      <c r="J143" s="142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>
        <v>1</v>
      </c>
      <c r="V143" s="58"/>
      <c r="W143" s="456"/>
      <c r="X143" s="456"/>
      <c r="Y143" s="58"/>
      <c r="Z143" s="58"/>
      <c r="AA143" s="58"/>
      <c r="AB143" s="58"/>
      <c r="AC143" s="58"/>
      <c r="AD143" s="58"/>
    </row>
    <row r="144" spans="1:30" ht="12.75">
      <c r="A144" s="10">
        <v>24</v>
      </c>
      <c r="B144" s="162" t="s">
        <v>431</v>
      </c>
      <c r="C144" s="162" t="s">
        <v>432</v>
      </c>
      <c r="D144" s="185" t="s">
        <v>142</v>
      </c>
      <c r="E144" s="14">
        <v>2010</v>
      </c>
      <c r="F144" s="57">
        <v>32.4</v>
      </c>
      <c r="G144" s="57">
        <v>22</v>
      </c>
      <c r="H144" s="46">
        <f t="shared" si="1"/>
        <v>2</v>
      </c>
      <c r="I144" s="142"/>
      <c r="J144" s="142"/>
      <c r="K144" s="58"/>
      <c r="L144" s="58"/>
      <c r="M144" s="58"/>
      <c r="N144" s="58"/>
      <c r="O144" s="58"/>
      <c r="P144" s="58"/>
      <c r="Q144" s="58"/>
      <c r="R144" s="58"/>
      <c r="S144" s="58">
        <v>1</v>
      </c>
      <c r="T144" s="58"/>
      <c r="U144" s="58">
        <v>1</v>
      </c>
      <c r="V144" s="58"/>
      <c r="W144" s="456"/>
      <c r="X144" s="456"/>
      <c r="Y144" s="58"/>
      <c r="Z144" s="58"/>
      <c r="AA144" s="58"/>
      <c r="AB144" s="58"/>
      <c r="AC144" s="58"/>
      <c r="AD144" s="58"/>
    </row>
    <row r="145" spans="1:30" ht="12.75">
      <c r="A145" s="10">
        <v>25</v>
      </c>
      <c r="B145" s="164" t="s">
        <v>441</v>
      </c>
      <c r="C145" s="162" t="s">
        <v>204</v>
      </c>
      <c r="D145" s="185" t="s">
        <v>111</v>
      </c>
      <c r="E145" s="14">
        <v>2011</v>
      </c>
      <c r="F145" s="57">
        <v>35.2</v>
      </c>
      <c r="G145" s="57">
        <v>31.5</v>
      </c>
      <c r="H145" s="46">
        <f t="shared" si="1"/>
        <v>2</v>
      </c>
      <c r="I145" s="142"/>
      <c r="J145" s="142"/>
      <c r="K145" s="58"/>
      <c r="L145" s="58">
        <v>1</v>
      </c>
      <c r="M145" s="58"/>
      <c r="N145" s="58"/>
      <c r="O145" s="58"/>
      <c r="P145" s="58"/>
      <c r="Q145" s="58"/>
      <c r="R145" s="58"/>
      <c r="S145" s="58">
        <v>1</v>
      </c>
      <c r="T145" s="58"/>
      <c r="U145" s="58"/>
      <c r="V145" s="58"/>
      <c r="W145" s="456"/>
      <c r="X145" s="456"/>
      <c r="Y145" s="58"/>
      <c r="Z145" s="58"/>
      <c r="AA145" s="58"/>
      <c r="AB145" s="58"/>
      <c r="AC145" s="58"/>
      <c r="AD145" s="58"/>
    </row>
    <row r="146" spans="1:30" ht="12.75">
      <c r="A146" s="10">
        <v>26</v>
      </c>
      <c r="B146" s="164" t="s">
        <v>552</v>
      </c>
      <c r="C146" s="162" t="s">
        <v>553</v>
      </c>
      <c r="D146" s="185" t="s">
        <v>89</v>
      </c>
      <c r="E146" s="14">
        <v>2011</v>
      </c>
      <c r="F146" s="57">
        <v>25.5</v>
      </c>
      <c r="G146" s="57">
        <v>21.8</v>
      </c>
      <c r="H146" s="46">
        <f t="shared" si="1"/>
        <v>2</v>
      </c>
      <c r="I146" s="142"/>
      <c r="J146" s="142"/>
      <c r="K146" s="58"/>
      <c r="L146" s="58"/>
      <c r="M146" s="58"/>
      <c r="N146" s="58"/>
      <c r="O146" s="58"/>
      <c r="P146" s="58"/>
      <c r="Q146" s="58"/>
      <c r="R146" s="58"/>
      <c r="S146" s="58">
        <v>1</v>
      </c>
      <c r="T146" s="58"/>
      <c r="U146" s="58">
        <v>1</v>
      </c>
      <c r="V146" s="58"/>
      <c r="W146" s="456"/>
      <c r="X146" s="456"/>
      <c r="Y146" s="58"/>
      <c r="Z146" s="58"/>
      <c r="AA146" s="58"/>
      <c r="AB146" s="58"/>
      <c r="AC146" s="58"/>
      <c r="AD146" s="58"/>
    </row>
    <row r="147" spans="1:30" ht="12.75">
      <c r="A147" s="10">
        <v>27</v>
      </c>
      <c r="B147" s="162" t="s">
        <v>787</v>
      </c>
      <c r="C147" s="162" t="s">
        <v>403</v>
      </c>
      <c r="D147" s="162" t="s">
        <v>88</v>
      </c>
      <c r="E147" s="276">
        <v>2010</v>
      </c>
      <c r="F147" s="57">
        <v>52</v>
      </c>
      <c r="G147" s="57"/>
      <c r="H147" s="142">
        <f t="shared" si="1"/>
        <v>1</v>
      </c>
      <c r="I147" s="142"/>
      <c r="J147" s="142"/>
      <c r="K147" s="69"/>
      <c r="L147" s="58"/>
      <c r="M147" s="58"/>
      <c r="N147" s="58"/>
      <c r="O147" s="58"/>
      <c r="P147" s="58"/>
      <c r="Q147" s="58"/>
      <c r="R147" s="58"/>
      <c r="S147" s="58">
        <v>1</v>
      </c>
      <c r="T147" s="58"/>
      <c r="U147" s="58"/>
      <c r="V147" s="58"/>
      <c r="W147" s="456"/>
      <c r="X147" s="456"/>
      <c r="Y147" s="58"/>
      <c r="Z147" s="58"/>
      <c r="AA147" s="58"/>
      <c r="AB147" s="58"/>
      <c r="AC147" s="58"/>
      <c r="AD147" s="58"/>
    </row>
    <row r="148" spans="1:30" ht="12.75">
      <c r="A148" s="10">
        <v>28</v>
      </c>
      <c r="B148" s="164" t="s">
        <v>564</v>
      </c>
      <c r="C148" s="162" t="s">
        <v>565</v>
      </c>
      <c r="D148" s="162" t="s">
        <v>188</v>
      </c>
      <c r="E148" s="14">
        <v>2011</v>
      </c>
      <c r="F148" s="57"/>
      <c r="G148" s="57"/>
      <c r="H148" s="46">
        <f t="shared" si="1"/>
        <v>0</v>
      </c>
      <c r="I148" s="142"/>
      <c r="J148" s="24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456"/>
      <c r="X148" s="456"/>
      <c r="Y148" s="58"/>
      <c r="Z148" s="58"/>
      <c r="AA148" s="58"/>
      <c r="AB148" s="58"/>
      <c r="AC148" s="58"/>
      <c r="AD148" s="58"/>
    </row>
    <row r="149" spans="1:30" ht="12.75">
      <c r="A149" s="10">
        <v>29</v>
      </c>
      <c r="B149" s="162" t="s">
        <v>320</v>
      </c>
      <c r="C149" s="162" t="s">
        <v>321</v>
      </c>
      <c r="D149" s="185" t="s">
        <v>108</v>
      </c>
      <c r="E149" s="14">
        <v>2010</v>
      </c>
      <c r="F149" s="57">
        <v>13.8</v>
      </c>
      <c r="G149" s="57">
        <v>5.2</v>
      </c>
      <c r="H149" s="46">
        <f t="shared" si="1"/>
        <v>114</v>
      </c>
      <c r="I149" s="142"/>
      <c r="J149" s="142"/>
      <c r="K149" s="69"/>
      <c r="L149" s="58">
        <v>20</v>
      </c>
      <c r="M149" s="58">
        <v>10</v>
      </c>
      <c r="N149" s="58">
        <v>30</v>
      </c>
      <c r="O149" s="58">
        <v>20</v>
      </c>
      <c r="P149" s="58"/>
      <c r="Q149" s="58"/>
      <c r="R149" s="58">
        <v>10</v>
      </c>
      <c r="S149" s="58">
        <v>6</v>
      </c>
      <c r="T149" s="58"/>
      <c r="U149" s="58">
        <v>8</v>
      </c>
      <c r="V149" s="58">
        <v>10</v>
      </c>
      <c r="W149" s="456"/>
      <c r="X149" s="456"/>
      <c r="Y149" s="58"/>
      <c r="Z149" s="58"/>
      <c r="AA149" s="58"/>
      <c r="AB149" s="58"/>
      <c r="AC149" s="58"/>
      <c r="AD149" s="58"/>
    </row>
    <row r="150" spans="1:30" ht="12.75">
      <c r="A150" s="10">
        <v>30</v>
      </c>
      <c r="B150" s="162" t="s">
        <v>577</v>
      </c>
      <c r="C150" s="162" t="s">
        <v>716</v>
      </c>
      <c r="D150" s="162" t="s">
        <v>209</v>
      </c>
      <c r="E150" s="276">
        <v>2010</v>
      </c>
      <c r="F150" s="57">
        <v>54</v>
      </c>
      <c r="G150" s="57">
        <v>42</v>
      </c>
      <c r="H150" s="46">
        <f t="shared" si="1"/>
        <v>2</v>
      </c>
      <c r="I150" s="142"/>
      <c r="J150" s="142"/>
      <c r="K150" s="58"/>
      <c r="L150" s="58">
        <v>1</v>
      </c>
      <c r="M150" s="58"/>
      <c r="N150" s="58"/>
      <c r="O150" s="58"/>
      <c r="P150" s="58"/>
      <c r="Q150" s="58"/>
      <c r="R150" s="58"/>
      <c r="S150" s="58"/>
      <c r="T150" s="58"/>
      <c r="U150" s="58">
        <v>1</v>
      </c>
      <c r="V150" s="58"/>
      <c r="W150" s="456"/>
      <c r="X150" s="456"/>
      <c r="Y150" s="58"/>
      <c r="Z150" s="58"/>
      <c r="AA150" s="58"/>
      <c r="AB150" s="58"/>
      <c r="AC150" s="58"/>
      <c r="AD150" s="58"/>
    </row>
    <row r="151" spans="1:30" ht="12.75">
      <c r="A151" s="10">
        <v>31</v>
      </c>
      <c r="B151" s="162" t="s">
        <v>720</v>
      </c>
      <c r="C151" s="162" t="s">
        <v>721</v>
      </c>
      <c r="D151" s="162" t="s">
        <v>357</v>
      </c>
      <c r="E151" s="276">
        <v>2010</v>
      </c>
      <c r="F151" s="57">
        <v>45</v>
      </c>
      <c r="G151" s="57"/>
      <c r="H151" s="46">
        <f t="shared" si="1"/>
        <v>1</v>
      </c>
      <c r="I151" s="142"/>
      <c r="J151" s="142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>
        <v>1</v>
      </c>
      <c r="V151" s="58"/>
      <c r="W151" s="456"/>
      <c r="X151" s="456"/>
      <c r="Y151" s="58"/>
      <c r="Z151" s="58"/>
      <c r="AA151" s="58"/>
      <c r="AB151" s="58"/>
      <c r="AC151" s="58"/>
      <c r="AD151" s="58"/>
    </row>
    <row r="152" spans="1:30" ht="12.75">
      <c r="A152" s="10">
        <v>32</v>
      </c>
      <c r="B152" s="164" t="s">
        <v>130</v>
      </c>
      <c r="C152" s="162" t="s">
        <v>279</v>
      </c>
      <c r="D152" s="185" t="s">
        <v>203</v>
      </c>
      <c r="E152" s="14">
        <v>2011</v>
      </c>
      <c r="F152" s="57">
        <v>21.8</v>
      </c>
      <c r="G152" s="57">
        <v>16.8</v>
      </c>
      <c r="H152" s="46">
        <f t="shared" si="1"/>
        <v>23</v>
      </c>
      <c r="I152" s="142"/>
      <c r="J152" s="142"/>
      <c r="K152" s="69">
        <v>1</v>
      </c>
      <c r="L152" s="58">
        <v>1</v>
      </c>
      <c r="M152" s="58">
        <v>10</v>
      </c>
      <c r="N152" s="58">
        <v>1</v>
      </c>
      <c r="O152" s="58"/>
      <c r="P152" s="58"/>
      <c r="Q152" s="58">
        <v>6</v>
      </c>
      <c r="R152" s="58">
        <v>1</v>
      </c>
      <c r="S152" s="58">
        <v>2</v>
      </c>
      <c r="T152" s="58"/>
      <c r="U152" s="58">
        <v>1</v>
      </c>
      <c r="V152" s="58"/>
      <c r="W152" s="456"/>
      <c r="X152" s="456"/>
      <c r="Y152" s="58"/>
      <c r="Z152" s="58"/>
      <c r="AA152" s="58"/>
      <c r="AB152" s="58"/>
      <c r="AC152" s="58"/>
      <c r="AD152" s="58"/>
    </row>
    <row r="153" spans="1:30" ht="12.75">
      <c r="A153" s="10">
        <v>33</v>
      </c>
      <c r="B153" s="164" t="s">
        <v>226</v>
      </c>
      <c r="C153" s="162" t="s">
        <v>405</v>
      </c>
      <c r="D153" s="162" t="s">
        <v>108</v>
      </c>
      <c r="E153" s="276">
        <v>2011</v>
      </c>
      <c r="F153" s="57">
        <v>54</v>
      </c>
      <c r="G153" s="57"/>
      <c r="H153" s="46">
        <f t="shared" si="1"/>
        <v>1</v>
      </c>
      <c r="I153" s="142"/>
      <c r="J153" s="142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>
        <v>1</v>
      </c>
      <c r="V153" s="58"/>
      <c r="W153" s="456"/>
      <c r="X153" s="456"/>
      <c r="Y153" s="58"/>
      <c r="Z153" s="58"/>
      <c r="AA153" s="58"/>
      <c r="AB153" s="58"/>
      <c r="AC153" s="58"/>
      <c r="AD153" s="58"/>
    </row>
    <row r="154" spans="1:30" s="10" customFormat="1" ht="12.75">
      <c r="A154" s="10">
        <v>34</v>
      </c>
      <c r="B154" s="164" t="s">
        <v>574</v>
      </c>
      <c r="C154" s="162" t="s">
        <v>353</v>
      </c>
      <c r="D154" s="162" t="s">
        <v>117</v>
      </c>
      <c r="E154" s="195">
        <v>2011</v>
      </c>
      <c r="F154" s="57">
        <v>36</v>
      </c>
      <c r="G154" s="57"/>
      <c r="H154" s="46">
        <f t="shared" si="1"/>
        <v>4</v>
      </c>
      <c r="I154" s="142"/>
      <c r="J154" s="142"/>
      <c r="K154" s="69"/>
      <c r="L154" s="58"/>
      <c r="M154" s="58"/>
      <c r="N154" s="58"/>
      <c r="O154" s="58"/>
      <c r="P154" s="58"/>
      <c r="Q154" s="58"/>
      <c r="R154" s="58"/>
      <c r="S154" s="58"/>
      <c r="T154" s="58">
        <v>4</v>
      </c>
      <c r="U154" s="58"/>
      <c r="V154" s="58"/>
      <c r="W154" s="456"/>
      <c r="X154" s="456"/>
      <c r="Y154" s="58"/>
      <c r="Z154" s="58"/>
      <c r="AA154" s="58"/>
      <c r="AB154" s="58"/>
      <c r="AC154" s="58"/>
      <c r="AD154" s="58"/>
    </row>
    <row r="155" spans="1:30" s="10" customFormat="1" ht="12.75">
      <c r="A155" s="10">
        <v>35</v>
      </c>
      <c r="B155" s="162" t="s">
        <v>172</v>
      </c>
      <c r="C155" s="162" t="s">
        <v>173</v>
      </c>
      <c r="D155" s="185" t="s">
        <v>108</v>
      </c>
      <c r="E155" s="14">
        <v>2010</v>
      </c>
      <c r="F155" s="57">
        <v>24.7</v>
      </c>
      <c r="G155" s="57"/>
      <c r="H155" s="46">
        <f t="shared" si="1"/>
        <v>2</v>
      </c>
      <c r="I155" s="142"/>
      <c r="J155" s="142"/>
      <c r="K155" s="69">
        <v>1</v>
      </c>
      <c r="L155" s="58">
        <v>1</v>
      </c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456"/>
      <c r="X155" s="456"/>
      <c r="Y155" s="58"/>
      <c r="Z155" s="58"/>
      <c r="AA155" s="58"/>
      <c r="AB155" s="58"/>
      <c r="AC155" s="58"/>
      <c r="AD155" s="58"/>
    </row>
    <row r="156" spans="1:30" s="10" customFormat="1" ht="12.75">
      <c r="A156" s="10">
        <v>36</v>
      </c>
      <c r="B156" s="162" t="s">
        <v>635</v>
      </c>
      <c r="C156" s="162" t="s">
        <v>275</v>
      </c>
      <c r="D156" s="185" t="s">
        <v>291</v>
      </c>
      <c r="E156" s="14">
        <v>2010</v>
      </c>
      <c r="F156" s="57">
        <v>43</v>
      </c>
      <c r="G156" s="57"/>
      <c r="H156" s="46">
        <f t="shared" si="1"/>
        <v>1</v>
      </c>
      <c r="I156" s="142"/>
      <c r="J156" s="142"/>
      <c r="K156" s="58"/>
      <c r="L156" s="58"/>
      <c r="M156" s="58"/>
      <c r="N156" s="58"/>
      <c r="O156" s="58"/>
      <c r="P156" s="58"/>
      <c r="Q156" s="58"/>
      <c r="R156" s="58"/>
      <c r="S156" s="58">
        <v>1</v>
      </c>
      <c r="T156" s="58"/>
      <c r="U156" s="58"/>
      <c r="V156" s="58"/>
      <c r="W156" s="456"/>
      <c r="X156" s="456"/>
      <c r="Y156" s="58"/>
      <c r="Z156" s="58"/>
      <c r="AA156" s="58"/>
      <c r="AB156" s="58"/>
      <c r="AC156" s="58"/>
      <c r="AD156" s="58"/>
    </row>
    <row r="157" spans="1:30" s="10" customFormat="1" ht="12.75">
      <c r="A157" s="10">
        <v>37</v>
      </c>
      <c r="B157" s="164" t="s">
        <v>606</v>
      </c>
      <c r="C157" s="162" t="s">
        <v>134</v>
      </c>
      <c r="D157" s="162" t="s">
        <v>213</v>
      </c>
      <c r="E157" s="10">
        <v>2011</v>
      </c>
      <c r="F157" s="57"/>
      <c r="G157" s="57"/>
      <c r="H157" s="46">
        <f t="shared" si="1"/>
        <v>0</v>
      </c>
      <c r="I157" s="142"/>
      <c r="J157" s="142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456"/>
      <c r="X157" s="456"/>
      <c r="Y157" s="58"/>
      <c r="Z157" s="58"/>
      <c r="AA157" s="58"/>
      <c r="AB157" s="58"/>
      <c r="AC157" s="58"/>
      <c r="AD157" s="58"/>
    </row>
    <row r="158" spans="1:30" s="10" customFormat="1" ht="12.75">
      <c r="A158" s="10">
        <v>39</v>
      </c>
      <c r="B158" s="162" t="s">
        <v>543</v>
      </c>
      <c r="C158" s="162" t="s">
        <v>544</v>
      </c>
      <c r="D158" s="162" t="s">
        <v>212</v>
      </c>
      <c r="E158" s="14">
        <v>2010</v>
      </c>
      <c r="F158" s="57"/>
      <c r="G158" s="57"/>
      <c r="H158" s="46">
        <f t="shared" si="1"/>
        <v>0</v>
      </c>
      <c r="I158" s="142"/>
      <c r="J158" s="142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456"/>
      <c r="X158" s="456"/>
      <c r="Y158" s="58"/>
      <c r="Z158" s="58"/>
      <c r="AA158" s="58"/>
      <c r="AB158" s="58"/>
      <c r="AC158" s="58"/>
      <c r="AD158" s="58"/>
    </row>
    <row r="159" spans="1:30" s="10" customFormat="1" ht="12.75">
      <c r="A159" s="10">
        <v>40</v>
      </c>
      <c r="B159" s="162" t="s">
        <v>271</v>
      </c>
      <c r="C159" s="162" t="s">
        <v>190</v>
      </c>
      <c r="D159" s="162" t="s">
        <v>213</v>
      </c>
      <c r="E159" s="276">
        <v>2010</v>
      </c>
      <c r="F159" s="57">
        <v>30.7</v>
      </c>
      <c r="G159" s="57"/>
      <c r="H159" s="46">
        <f t="shared" si="1"/>
        <v>1</v>
      </c>
      <c r="I159" s="142"/>
      <c r="J159" s="142"/>
      <c r="K159" s="69"/>
      <c r="L159" s="58"/>
      <c r="M159" s="58"/>
      <c r="N159" s="58"/>
      <c r="O159" s="58"/>
      <c r="P159" s="58"/>
      <c r="Q159" s="58"/>
      <c r="R159" s="58"/>
      <c r="S159" s="58">
        <v>1</v>
      </c>
      <c r="T159" s="58"/>
      <c r="U159" s="58"/>
      <c r="V159" s="58"/>
      <c r="W159" s="456"/>
      <c r="X159" s="456"/>
      <c r="Y159" s="58"/>
      <c r="Z159" s="58"/>
      <c r="AA159" s="58"/>
      <c r="AB159" s="58"/>
      <c r="AC159" s="58"/>
      <c r="AD159" s="58"/>
    </row>
    <row r="160" spans="1:30" s="10" customFormat="1" ht="12.75">
      <c r="A160" s="10">
        <v>41</v>
      </c>
      <c r="B160" s="162" t="s">
        <v>497</v>
      </c>
      <c r="C160" s="162" t="s">
        <v>498</v>
      </c>
      <c r="D160" s="162" t="s">
        <v>388</v>
      </c>
      <c r="E160" s="14">
        <v>2010</v>
      </c>
      <c r="F160" s="57"/>
      <c r="G160" s="57"/>
      <c r="H160" s="46">
        <f t="shared" si="1"/>
        <v>0</v>
      </c>
      <c r="I160" s="142"/>
      <c r="J160" s="248"/>
      <c r="K160" s="58"/>
      <c r="L160" s="58"/>
      <c r="M160" s="69"/>
      <c r="N160" s="58"/>
      <c r="O160" s="58"/>
      <c r="P160" s="58"/>
      <c r="Q160" s="58"/>
      <c r="R160" s="58"/>
      <c r="S160" s="58"/>
      <c r="T160" s="58"/>
      <c r="U160" s="58"/>
      <c r="V160" s="58"/>
      <c r="W160" s="456"/>
      <c r="X160" s="456"/>
      <c r="Y160" s="58"/>
      <c r="Z160" s="58"/>
      <c r="AA160" s="58"/>
      <c r="AB160" s="58"/>
      <c r="AC160" s="58"/>
      <c r="AD160" s="58"/>
    </row>
    <row r="161" spans="1:30" s="10" customFormat="1" ht="12.75">
      <c r="A161" s="10">
        <v>42</v>
      </c>
      <c r="B161" s="162" t="s">
        <v>548</v>
      </c>
      <c r="C161" s="162" t="s">
        <v>437</v>
      </c>
      <c r="D161" s="185" t="s">
        <v>89</v>
      </c>
      <c r="E161" s="14">
        <v>2010</v>
      </c>
      <c r="F161" s="57">
        <v>50.9</v>
      </c>
      <c r="G161" s="57"/>
      <c r="H161" s="46">
        <f t="shared" si="1"/>
        <v>1</v>
      </c>
      <c r="I161" s="142"/>
      <c r="J161" s="142"/>
      <c r="K161" s="58"/>
      <c r="L161" s="58"/>
      <c r="M161" s="58"/>
      <c r="N161" s="58"/>
      <c r="O161" s="58"/>
      <c r="P161" s="58"/>
      <c r="Q161" s="58"/>
      <c r="R161" s="58"/>
      <c r="S161" s="58">
        <v>1</v>
      </c>
      <c r="T161" s="58"/>
      <c r="U161" s="58"/>
      <c r="V161" s="58"/>
      <c r="W161" s="456"/>
      <c r="X161" s="456"/>
      <c r="Y161" s="58"/>
      <c r="Z161" s="58"/>
      <c r="AA161" s="58"/>
      <c r="AB161" s="58"/>
      <c r="AC161" s="58"/>
      <c r="AD161" s="58"/>
    </row>
    <row r="162" spans="1:30" s="10" customFormat="1" ht="12.75">
      <c r="A162" s="10">
        <v>43</v>
      </c>
      <c r="B162" s="162" t="s">
        <v>351</v>
      </c>
      <c r="C162" s="162" t="s">
        <v>234</v>
      </c>
      <c r="D162" s="185" t="s">
        <v>117</v>
      </c>
      <c r="E162" s="14">
        <v>2010</v>
      </c>
      <c r="F162" s="57">
        <v>24.1</v>
      </c>
      <c r="G162" s="57">
        <v>19.5</v>
      </c>
      <c r="H162" s="46">
        <f t="shared" si="1"/>
        <v>3</v>
      </c>
      <c r="I162" s="142"/>
      <c r="J162" s="142"/>
      <c r="K162" s="69"/>
      <c r="L162" s="58">
        <v>1</v>
      </c>
      <c r="M162" s="58"/>
      <c r="N162" s="58">
        <v>1</v>
      </c>
      <c r="O162" s="58"/>
      <c r="P162" s="58"/>
      <c r="Q162" s="58"/>
      <c r="R162" s="58"/>
      <c r="S162" s="58">
        <v>1</v>
      </c>
      <c r="T162" s="58"/>
      <c r="U162" s="58"/>
      <c r="V162" s="58"/>
      <c r="W162" s="456"/>
      <c r="X162" s="456"/>
      <c r="Y162" s="58"/>
      <c r="Z162" s="58"/>
      <c r="AA162" s="58"/>
      <c r="AB162" s="58"/>
      <c r="AC162" s="58"/>
      <c r="AD162" s="58"/>
    </row>
    <row r="163" spans="1:30" s="10" customFormat="1" ht="12.75">
      <c r="A163" s="10">
        <v>44</v>
      </c>
      <c r="B163" s="164" t="s">
        <v>471</v>
      </c>
      <c r="C163" s="162" t="s">
        <v>397</v>
      </c>
      <c r="D163" s="185" t="s">
        <v>117</v>
      </c>
      <c r="E163" s="14">
        <v>2011</v>
      </c>
      <c r="F163" s="57">
        <v>27.4</v>
      </c>
      <c r="G163" s="57">
        <v>25.8</v>
      </c>
      <c r="H163" s="46">
        <f t="shared" si="1"/>
        <v>8</v>
      </c>
      <c r="I163" s="142"/>
      <c r="J163" s="142"/>
      <c r="K163" s="58">
        <v>1</v>
      </c>
      <c r="L163" s="58">
        <v>1</v>
      </c>
      <c r="M163" s="58"/>
      <c r="N163" s="58"/>
      <c r="O163" s="58"/>
      <c r="P163" s="58"/>
      <c r="Q163" s="58"/>
      <c r="R163" s="58"/>
      <c r="S163" s="58">
        <v>1</v>
      </c>
      <c r="T163" s="58">
        <v>4</v>
      </c>
      <c r="U163" s="58">
        <v>1</v>
      </c>
      <c r="V163" s="58"/>
      <c r="W163" s="456"/>
      <c r="X163" s="456"/>
      <c r="Y163" s="58"/>
      <c r="Z163" s="58"/>
      <c r="AA163" s="58"/>
      <c r="AB163" s="58"/>
      <c r="AC163" s="58"/>
      <c r="AD163" s="58"/>
    </row>
    <row r="164" spans="1:30" s="10" customFormat="1" ht="12.75">
      <c r="A164" s="10">
        <v>45</v>
      </c>
      <c r="B164" s="164" t="s">
        <v>149</v>
      </c>
      <c r="C164" s="162" t="s">
        <v>354</v>
      </c>
      <c r="D164" s="185" t="s">
        <v>209</v>
      </c>
      <c r="E164" s="14">
        <v>2011</v>
      </c>
      <c r="F164" s="57">
        <v>22.7</v>
      </c>
      <c r="G164" s="57">
        <v>13.6</v>
      </c>
      <c r="H164" s="46">
        <f t="shared" si="1"/>
        <v>34</v>
      </c>
      <c r="I164" s="142"/>
      <c r="J164" s="142"/>
      <c r="K164" s="58">
        <v>1</v>
      </c>
      <c r="L164" s="58">
        <v>1</v>
      </c>
      <c r="M164" s="58">
        <v>10</v>
      </c>
      <c r="N164" s="58">
        <v>1</v>
      </c>
      <c r="O164" s="58"/>
      <c r="P164" s="58"/>
      <c r="Q164" s="58"/>
      <c r="R164" s="58"/>
      <c r="S164" s="58">
        <v>10</v>
      </c>
      <c r="T164" s="58">
        <v>10</v>
      </c>
      <c r="U164" s="58">
        <v>1</v>
      </c>
      <c r="V164" s="58"/>
      <c r="W164" s="456"/>
      <c r="X164" s="456"/>
      <c r="Y164" s="58"/>
      <c r="Z164" s="58"/>
      <c r="AA164" s="58"/>
      <c r="AB164" s="58"/>
      <c r="AC164" s="58"/>
      <c r="AD164" s="58"/>
    </row>
    <row r="165" spans="1:30" ht="12.75">
      <c r="A165" s="10">
        <v>46</v>
      </c>
      <c r="B165" s="164" t="s">
        <v>149</v>
      </c>
      <c r="C165" s="162" t="s">
        <v>204</v>
      </c>
      <c r="D165" s="185" t="s">
        <v>114</v>
      </c>
      <c r="E165" s="14">
        <v>2011</v>
      </c>
      <c r="F165" s="57">
        <v>32.2</v>
      </c>
      <c r="G165" s="57">
        <v>21.8</v>
      </c>
      <c r="H165" s="46">
        <f t="shared" si="1"/>
        <v>9</v>
      </c>
      <c r="I165" s="142"/>
      <c r="J165" s="142"/>
      <c r="K165" s="58"/>
      <c r="L165" s="58">
        <v>1</v>
      </c>
      <c r="M165" s="58"/>
      <c r="N165" s="58"/>
      <c r="O165" s="58"/>
      <c r="P165" s="58"/>
      <c r="Q165" s="58"/>
      <c r="R165" s="58">
        <v>1</v>
      </c>
      <c r="S165" s="58">
        <v>1</v>
      </c>
      <c r="T165" s="58">
        <v>6</v>
      </c>
      <c r="U165" s="58"/>
      <c r="V165" s="58"/>
      <c r="W165" s="456"/>
      <c r="X165" s="456"/>
      <c r="Y165" s="58"/>
      <c r="Z165" s="58"/>
      <c r="AA165" s="58"/>
      <c r="AB165" s="58"/>
      <c r="AC165" s="58"/>
      <c r="AD165" s="58"/>
    </row>
    <row r="166" spans="1:30" ht="12.75">
      <c r="A166" s="186">
        <v>47</v>
      </c>
      <c r="B166" s="164" t="s">
        <v>801</v>
      </c>
      <c r="C166" s="162" t="s">
        <v>802</v>
      </c>
      <c r="D166" s="162" t="s">
        <v>114</v>
      </c>
      <c r="E166" s="276">
        <v>2011</v>
      </c>
      <c r="F166" s="57">
        <v>39</v>
      </c>
      <c r="G166" s="57"/>
      <c r="H166" s="46">
        <f t="shared" si="1"/>
        <v>1</v>
      </c>
      <c r="I166" s="142"/>
      <c r="J166" s="142"/>
      <c r="K166" s="69"/>
      <c r="L166" s="58"/>
      <c r="M166" s="58"/>
      <c r="N166" s="58"/>
      <c r="O166" s="58"/>
      <c r="P166" s="58"/>
      <c r="Q166" s="58"/>
      <c r="R166" s="58"/>
      <c r="S166" s="58">
        <v>1</v>
      </c>
      <c r="T166" s="58"/>
      <c r="U166" s="58"/>
      <c r="V166" s="58"/>
      <c r="W166" s="456"/>
      <c r="X166" s="456"/>
      <c r="Y166" s="58"/>
      <c r="Z166" s="58"/>
      <c r="AA166" s="58"/>
      <c r="AB166" s="58"/>
      <c r="AC166" s="58"/>
      <c r="AD166" s="58"/>
    </row>
    <row r="167" spans="1:30" ht="12.75">
      <c r="A167" s="186">
        <v>48</v>
      </c>
      <c r="B167" s="164" t="s">
        <v>804</v>
      </c>
      <c r="C167" s="162" t="s">
        <v>437</v>
      </c>
      <c r="D167" s="162" t="s">
        <v>223</v>
      </c>
      <c r="E167" s="276">
        <v>2011</v>
      </c>
      <c r="F167" s="57">
        <v>44</v>
      </c>
      <c r="G167" s="57"/>
      <c r="H167" s="46">
        <f t="shared" si="1"/>
        <v>1</v>
      </c>
      <c r="I167" s="142"/>
      <c r="J167" s="142"/>
      <c r="K167" s="69"/>
      <c r="L167" s="58"/>
      <c r="M167" s="58"/>
      <c r="N167" s="58"/>
      <c r="O167" s="58"/>
      <c r="P167" s="58"/>
      <c r="Q167" s="58"/>
      <c r="R167" s="58"/>
      <c r="S167" s="58">
        <v>1</v>
      </c>
      <c r="T167" s="58"/>
      <c r="U167" s="58"/>
      <c r="V167" s="58"/>
      <c r="W167" s="456"/>
      <c r="X167" s="456"/>
      <c r="Y167" s="58"/>
      <c r="Z167" s="58"/>
      <c r="AA167" s="58"/>
      <c r="AB167" s="58"/>
      <c r="AC167" s="58"/>
      <c r="AD167" s="58"/>
    </row>
    <row r="168" spans="1:30" ht="12.75">
      <c r="A168" s="186">
        <v>49</v>
      </c>
      <c r="B168" s="164" t="s">
        <v>622</v>
      </c>
      <c r="C168" s="162" t="s">
        <v>134</v>
      </c>
      <c r="D168" s="185" t="s">
        <v>243</v>
      </c>
      <c r="E168" s="14">
        <v>2011</v>
      </c>
      <c r="F168" s="57">
        <v>18</v>
      </c>
      <c r="G168" s="57">
        <v>20.3</v>
      </c>
      <c r="H168" s="46">
        <f t="shared" si="1"/>
        <v>2</v>
      </c>
      <c r="I168" s="142"/>
      <c r="J168" s="142"/>
      <c r="K168" s="58"/>
      <c r="L168" s="58">
        <v>1</v>
      </c>
      <c r="M168" s="58"/>
      <c r="N168" s="58"/>
      <c r="O168" s="58"/>
      <c r="P168" s="58"/>
      <c r="Q168" s="58"/>
      <c r="R168" s="58"/>
      <c r="S168" s="58">
        <v>1</v>
      </c>
      <c r="T168" s="58"/>
      <c r="U168" s="58"/>
      <c r="V168" s="58"/>
      <c r="W168" s="456"/>
      <c r="X168" s="456"/>
      <c r="Y168" s="58"/>
      <c r="Z168" s="58"/>
      <c r="AA168" s="58"/>
      <c r="AB168" s="58"/>
      <c r="AC168" s="58"/>
      <c r="AD168" s="58"/>
    </row>
    <row r="169" spans="1:30" ht="12.75">
      <c r="A169" s="186">
        <v>50</v>
      </c>
      <c r="B169" s="164" t="s">
        <v>596</v>
      </c>
      <c r="C169" s="162" t="s">
        <v>134</v>
      </c>
      <c r="D169" s="162" t="s">
        <v>117</v>
      </c>
      <c r="E169" s="276">
        <v>2011</v>
      </c>
      <c r="F169" s="57">
        <v>32.6</v>
      </c>
      <c r="G169" s="57"/>
      <c r="H169" s="46">
        <f>SUM(I169:AB169)</f>
        <v>1</v>
      </c>
      <c r="I169" s="142"/>
      <c r="J169" s="142"/>
      <c r="K169" s="69"/>
      <c r="L169" s="58">
        <v>1</v>
      </c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456"/>
      <c r="X169" s="456"/>
      <c r="Y169" s="58"/>
      <c r="Z169" s="58"/>
      <c r="AA169" s="58"/>
      <c r="AB169" s="58"/>
      <c r="AC169" s="58"/>
      <c r="AD169" s="58"/>
    </row>
    <row r="170" spans="1:30" ht="12.75">
      <c r="A170" s="186">
        <v>51</v>
      </c>
      <c r="B170" s="164" t="s">
        <v>569</v>
      </c>
      <c r="C170" s="162" t="s">
        <v>570</v>
      </c>
      <c r="D170" s="162" t="s">
        <v>188</v>
      </c>
      <c r="E170" s="14">
        <v>2011</v>
      </c>
      <c r="F170" s="57"/>
      <c r="G170" s="57"/>
      <c r="H170" s="46">
        <f aca="true" t="shared" si="2" ref="H170:H186">SUM(J170:AD170)</f>
        <v>0</v>
      </c>
      <c r="I170" s="142"/>
      <c r="J170" s="142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456"/>
      <c r="X170" s="456"/>
      <c r="Y170" s="58"/>
      <c r="Z170" s="58"/>
      <c r="AA170" s="58"/>
      <c r="AB170" s="58"/>
      <c r="AC170" s="58"/>
      <c r="AD170" s="58"/>
    </row>
    <row r="171" spans="1:30" ht="12.75">
      <c r="A171" s="186">
        <v>52</v>
      </c>
      <c r="B171" s="164" t="s">
        <v>170</v>
      </c>
      <c r="C171" s="162" t="s">
        <v>171</v>
      </c>
      <c r="D171" s="185" t="s">
        <v>108</v>
      </c>
      <c r="E171" s="14">
        <v>2011</v>
      </c>
      <c r="F171" s="57">
        <v>18.1</v>
      </c>
      <c r="G171" s="57">
        <v>19.2</v>
      </c>
      <c r="H171" s="46">
        <f t="shared" si="2"/>
        <v>13</v>
      </c>
      <c r="I171" s="142"/>
      <c r="J171" s="142"/>
      <c r="K171" s="69">
        <v>1</v>
      </c>
      <c r="L171" s="58">
        <v>1</v>
      </c>
      <c r="M171" s="58">
        <v>10</v>
      </c>
      <c r="N171" s="58"/>
      <c r="O171" s="58"/>
      <c r="P171" s="58"/>
      <c r="Q171" s="58"/>
      <c r="R171" s="58"/>
      <c r="S171" s="58"/>
      <c r="T171" s="58"/>
      <c r="U171" s="58">
        <v>1</v>
      </c>
      <c r="V171" s="58"/>
      <c r="W171" s="456"/>
      <c r="X171" s="456"/>
      <c r="Y171" s="58"/>
      <c r="Z171" s="58"/>
      <c r="AA171" s="58"/>
      <c r="AB171" s="58"/>
      <c r="AC171" s="58"/>
      <c r="AD171" s="58"/>
    </row>
    <row r="172" spans="1:30" ht="12.75">
      <c r="A172" s="186">
        <v>53</v>
      </c>
      <c r="B172" s="164" t="s">
        <v>624</v>
      </c>
      <c r="C172" s="162" t="s">
        <v>625</v>
      </c>
      <c r="D172" s="185" t="s">
        <v>243</v>
      </c>
      <c r="E172" s="10">
        <v>2011</v>
      </c>
      <c r="F172" s="57">
        <v>37</v>
      </c>
      <c r="G172" s="57"/>
      <c r="H172" s="46">
        <f t="shared" si="2"/>
        <v>1</v>
      </c>
      <c r="I172" s="142"/>
      <c r="J172" s="142"/>
      <c r="K172" s="58"/>
      <c r="L172" s="58">
        <v>1</v>
      </c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456"/>
      <c r="X172" s="456"/>
      <c r="Y172" s="58"/>
      <c r="Z172" s="58"/>
      <c r="AA172" s="58"/>
      <c r="AB172" s="58"/>
      <c r="AC172" s="58"/>
      <c r="AD172" s="58"/>
    </row>
    <row r="173" spans="1:30" s="10" customFormat="1" ht="12.75">
      <c r="A173" s="186">
        <v>54</v>
      </c>
      <c r="B173" s="164" t="s">
        <v>586</v>
      </c>
      <c r="C173" s="162" t="s">
        <v>80</v>
      </c>
      <c r="D173" s="185" t="s">
        <v>587</v>
      </c>
      <c r="E173" s="14">
        <v>2011</v>
      </c>
      <c r="F173" s="57">
        <v>25.9</v>
      </c>
      <c r="G173" s="57"/>
      <c r="H173" s="46">
        <f t="shared" si="2"/>
        <v>5.1</v>
      </c>
      <c r="I173" s="142"/>
      <c r="J173" s="142"/>
      <c r="K173" s="58"/>
      <c r="L173" s="58"/>
      <c r="M173" s="58"/>
      <c r="N173" s="58"/>
      <c r="O173" s="58"/>
      <c r="P173" s="58"/>
      <c r="Q173" s="58"/>
      <c r="R173" s="58"/>
      <c r="S173" s="58"/>
      <c r="T173" s="58">
        <v>5.1</v>
      </c>
      <c r="U173" s="58"/>
      <c r="V173" s="58"/>
      <c r="W173" s="456"/>
      <c r="X173" s="456"/>
      <c r="Y173" s="58"/>
      <c r="Z173" s="58"/>
      <c r="AA173" s="58"/>
      <c r="AB173" s="58"/>
      <c r="AC173" s="58"/>
      <c r="AD173" s="58"/>
    </row>
    <row r="174" spans="1:30" s="10" customFormat="1" ht="12.75">
      <c r="A174" s="186">
        <v>55</v>
      </c>
      <c r="B174" s="164" t="s">
        <v>168</v>
      </c>
      <c r="C174" s="162" t="s">
        <v>169</v>
      </c>
      <c r="D174" s="185" t="s">
        <v>108</v>
      </c>
      <c r="E174" s="14">
        <v>2011</v>
      </c>
      <c r="F174" s="57">
        <v>13.6</v>
      </c>
      <c r="G174" s="57">
        <v>10.9</v>
      </c>
      <c r="H174" s="46">
        <f t="shared" si="2"/>
        <v>100</v>
      </c>
      <c r="I174" s="142"/>
      <c r="J174" s="142"/>
      <c r="K174" s="58">
        <v>1</v>
      </c>
      <c r="L174" s="58">
        <v>8</v>
      </c>
      <c r="M174" s="58">
        <v>10</v>
      </c>
      <c r="N174" s="58">
        <v>1</v>
      </c>
      <c r="O174" s="58">
        <v>20</v>
      </c>
      <c r="P174" s="58"/>
      <c r="Q174" s="58">
        <v>10</v>
      </c>
      <c r="R174" s="58"/>
      <c r="S174" s="58">
        <v>4</v>
      </c>
      <c r="T174" s="58">
        <v>6</v>
      </c>
      <c r="U174" s="58">
        <v>30</v>
      </c>
      <c r="V174" s="58">
        <v>10</v>
      </c>
      <c r="W174" s="456"/>
      <c r="X174" s="456"/>
      <c r="Y174" s="58"/>
      <c r="Z174" s="58"/>
      <c r="AA174" s="58"/>
      <c r="AB174" s="58"/>
      <c r="AC174" s="58"/>
      <c r="AD174" s="58"/>
    </row>
    <row r="175" spans="1:30" s="10" customFormat="1" ht="12.75">
      <c r="A175" s="186">
        <v>56</v>
      </c>
      <c r="B175" s="162" t="s">
        <v>150</v>
      </c>
      <c r="C175" s="162" t="s">
        <v>110</v>
      </c>
      <c r="D175" s="185" t="s">
        <v>124</v>
      </c>
      <c r="E175" s="14">
        <v>2010</v>
      </c>
      <c r="F175" s="57">
        <v>18.3</v>
      </c>
      <c r="G175" s="57"/>
      <c r="H175" s="46">
        <f t="shared" si="2"/>
        <v>12</v>
      </c>
      <c r="I175" s="142"/>
      <c r="J175" s="142"/>
      <c r="K175" s="69">
        <v>1</v>
      </c>
      <c r="L175" s="58">
        <v>1</v>
      </c>
      <c r="M175" s="58">
        <v>10</v>
      </c>
      <c r="N175" s="58"/>
      <c r="O175" s="58"/>
      <c r="P175" s="58"/>
      <c r="Q175" s="58"/>
      <c r="R175" s="58"/>
      <c r="S175" s="58"/>
      <c r="T175" s="58"/>
      <c r="U175" s="58"/>
      <c r="V175" s="58"/>
      <c r="W175" s="456"/>
      <c r="X175" s="456"/>
      <c r="Y175" s="58"/>
      <c r="Z175" s="58"/>
      <c r="AA175" s="58"/>
      <c r="AB175" s="58"/>
      <c r="AC175" s="58"/>
      <c r="AD175" s="58"/>
    </row>
    <row r="176" spans="1:30" s="10" customFormat="1" ht="12.75">
      <c r="A176" s="186">
        <v>58</v>
      </c>
      <c r="B176" s="164" t="s">
        <v>614</v>
      </c>
      <c r="C176" s="162" t="s">
        <v>76</v>
      </c>
      <c r="D176" s="185" t="s">
        <v>111</v>
      </c>
      <c r="E176" s="10">
        <v>2011</v>
      </c>
      <c r="F176" s="57">
        <v>33.8</v>
      </c>
      <c r="G176" s="57">
        <v>28.7</v>
      </c>
      <c r="H176" s="46">
        <f t="shared" si="2"/>
        <v>2</v>
      </c>
      <c r="I176" s="142"/>
      <c r="J176" s="142"/>
      <c r="K176" s="58"/>
      <c r="L176" s="58">
        <v>1</v>
      </c>
      <c r="M176" s="58"/>
      <c r="N176" s="58"/>
      <c r="O176" s="58"/>
      <c r="P176" s="58"/>
      <c r="Q176" s="58"/>
      <c r="R176" s="58"/>
      <c r="S176" s="58">
        <v>1</v>
      </c>
      <c r="T176" s="58"/>
      <c r="U176" s="58"/>
      <c r="V176" s="58"/>
      <c r="W176" s="456"/>
      <c r="X176" s="456"/>
      <c r="Y176" s="58"/>
      <c r="Z176" s="58"/>
      <c r="AA176" s="58"/>
      <c r="AB176" s="58"/>
      <c r="AC176" s="58"/>
      <c r="AD176" s="58"/>
    </row>
    <row r="177" spans="2:30" s="10" customFormat="1" ht="12.75">
      <c r="B177" s="162" t="s">
        <v>547</v>
      </c>
      <c r="C177" s="162" t="s">
        <v>126</v>
      </c>
      <c r="D177" s="162" t="s">
        <v>209</v>
      </c>
      <c r="E177" s="276">
        <v>2010</v>
      </c>
      <c r="F177" s="57">
        <v>43</v>
      </c>
      <c r="G177" s="57"/>
      <c r="H177" s="46">
        <f t="shared" si="2"/>
        <v>1</v>
      </c>
      <c r="I177" s="142"/>
      <c r="J177" s="142"/>
      <c r="K177" s="69"/>
      <c r="L177" s="58"/>
      <c r="M177" s="58"/>
      <c r="N177" s="58"/>
      <c r="O177" s="58"/>
      <c r="P177" s="58"/>
      <c r="Q177" s="58"/>
      <c r="R177" s="58"/>
      <c r="S177" s="58">
        <v>1</v>
      </c>
      <c r="T177" s="58"/>
      <c r="U177" s="58"/>
      <c r="V177" s="58"/>
      <c r="W177" s="456"/>
      <c r="X177" s="456"/>
      <c r="Y177" s="58"/>
      <c r="Z177" s="58"/>
      <c r="AA177" s="58"/>
      <c r="AB177" s="58"/>
      <c r="AC177" s="58"/>
      <c r="AD177" s="58"/>
    </row>
    <row r="178" spans="2:30" s="10" customFormat="1" ht="12.75">
      <c r="B178" s="162" t="s">
        <v>536</v>
      </c>
      <c r="C178" s="162" t="s">
        <v>181</v>
      </c>
      <c r="D178" s="162" t="s">
        <v>323</v>
      </c>
      <c r="E178" s="14">
        <v>2010</v>
      </c>
      <c r="F178" s="57"/>
      <c r="G178" s="57"/>
      <c r="H178" s="46">
        <f t="shared" si="2"/>
        <v>0</v>
      </c>
      <c r="I178" s="142"/>
      <c r="J178" s="142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456"/>
      <c r="X178" s="456"/>
      <c r="Y178" s="58"/>
      <c r="Z178" s="58"/>
      <c r="AA178" s="58"/>
      <c r="AB178" s="58"/>
      <c r="AC178" s="58"/>
      <c r="AD178" s="58"/>
    </row>
    <row r="179" spans="2:30" s="10" customFormat="1" ht="12.75">
      <c r="B179" s="162" t="s">
        <v>714</v>
      </c>
      <c r="C179" s="162" t="s">
        <v>715</v>
      </c>
      <c r="D179" s="162" t="s">
        <v>142</v>
      </c>
      <c r="E179" s="276">
        <v>2010</v>
      </c>
      <c r="F179" s="57">
        <v>37</v>
      </c>
      <c r="G179" s="57">
        <v>37</v>
      </c>
      <c r="H179" s="46">
        <f t="shared" si="2"/>
        <v>1</v>
      </c>
      <c r="I179" s="142"/>
      <c r="J179" s="142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>
        <v>1</v>
      </c>
      <c r="V179" s="58"/>
      <c r="W179" s="456"/>
      <c r="X179" s="456"/>
      <c r="Y179" s="58"/>
      <c r="Z179" s="58"/>
      <c r="AA179" s="58"/>
      <c r="AB179" s="58"/>
      <c r="AC179" s="58"/>
      <c r="AD179" s="58"/>
    </row>
    <row r="180" spans="2:30" s="10" customFormat="1" ht="12.75">
      <c r="B180" s="162" t="s">
        <v>800</v>
      </c>
      <c r="C180" s="162" t="s">
        <v>204</v>
      </c>
      <c r="D180" s="162" t="s">
        <v>223</v>
      </c>
      <c r="E180" s="276">
        <v>2010</v>
      </c>
      <c r="F180" s="57">
        <v>36.6</v>
      </c>
      <c r="G180" s="57"/>
      <c r="H180" s="46">
        <f t="shared" si="2"/>
        <v>1</v>
      </c>
      <c r="I180" s="142"/>
      <c r="J180" s="142"/>
      <c r="K180" s="69"/>
      <c r="L180" s="58"/>
      <c r="M180" s="58"/>
      <c r="N180" s="58"/>
      <c r="O180" s="58"/>
      <c r="P180" s="58"/>
      <c r="Q180" s="58"/>
      <c r="R180" s="58"/>
      <c r="S180" s="58">
        <v>1</v>
      </c>
      <c r="T180" s="58"/>
      <c r="U180" s="58"/>
      <c r="V180" s="58"/>
      <c r="W180" s="456"/>
      <c r="X180" s="456"/>
      <c r="Y180" s="58"/>
      <c r="Z180" s="58"/>
      <c r="AA180" s="58"/>
      <c r="AB180" s="58"/>
      <c r="AC180" s="58"/>
      <c r="AD180" s="58"/>
    </row>
    <row r="181" spans="2:30" s="10" customFormat="1" ht="12.75">
      <c r="B181" s="162" t="s">
        <v>166</v>
      </c>
      <c r="C181" s="162" t="s">
        <v>167</v>
      </c>
      <c r="D181" s="185" t="s">
        <v>81</v>
      </c>
      <c r="E181" s="14">
        <v>2010</v>
      </c>
      <c r="F181" s="57">
        <v>18</v>
      </c>
      <c r="G181" s="57">
        <v>12.6</v>
      </c>
      <c r="H181" s="46">
        <f t="shared" si="2"/>
        <v>41</v>
      </c>
      <c r="I181" s="142"/>
      <c r="J181" s="142"/>
      <c r="K181" s="58">
        <v>1</v>
      </c>
      <c r="L181" s="58">
        <v>15</v>
      </c>
      <c r="M181" s="58">
        <v>10</v>
      </c>
      <c r="N181" s="58">
        <v>1</v>
      </c>
      <c r="O181" s="58"/>
      <c r="P181" s="58"/>
      <c r="Q181" s="58">
        <v>1</v>
      </c>
      <c r="R181" s="58">
        <v>1</v>
      </c>
      <c r="S181" s="58">
        <v>1</v>
      </c>
      <c r="T181" s="58"/>
      <c r="U181" s="58">
        <v>1</v>
      </c>
      <c r="V181" s="58">
        <v>10</v>
      </c>
      <c r="W181" s="456"/>
      <c r="X181" s="456"/>
      <c r="Y181" s="58"/>
      <c r="Z181" s="58"/>
      <c r="AA181" s="58"/>
      <c r="AB181" s="58"/>
      <c r="AC181" s="58"/>
      <c r="AD181" s="58"/>
    </row>
    <row r="182" spans="2:30" s="10" customFormat="1" ht="12.75">
      <c r="B182" s="162" t="s">
        <v>309</v>
      </c>
      <c r="C182" s="162" t="s">
        <v>310</v>
      </c>
      <c r="D182" s="185" t="s">
        <v>179</v>
      </c>
      <c r="E182" s="14">
        <v>2010</v>
      </c>
      <c r="F182" s="57">
        <v>16.8</v>
      </c>
      <c r="G182" s="57">
        <v>11.3</v>
      </c>
      <c r="H182" s="46">
        <f t="shared" si="2"/>
        <v>52</v>
      </c>
      <c r="I182" s="142"/>
      <c r="J182" s="142"/>
      <c r="K182" s="58"/>
      <c r="L182" s="58">
        <v>10</v>
      </c>
      <c r="M182" s="58">
        <v>10</v>
      </c>
      <c r="N182" s="58">
        <v>1</v>
      </c>
      <c r="O182" s="58">
        <v>20</v>
      </c>
      <c r="P182" s="58"/>
      <c r="Q182" s="58"/>
      <c r="R182" s="58">
        <v>1</v>
      </c>
      <c r="S182" s="58"/>
      <c r="T182" s="58"/>
      <c r="U182" s="58">
        <v>1</v>
      </c>
      <c r="V182" s="58">
        <v>9</v>
      </c>
      <c r="W182" s="456"/>
      <c r="X182" s="456"/>
      <c r="Y182" s="58"/>
      <c r="Z182" s="58"/>
      <c r="AA182" s="58"/>
      <c r="AB182" s="58"/>
      <c r="AC182" s="58"/>
      <c r="AD182" s="58"/>
    </row>
    <row r="183" spans="2:30" s="10" customFormat="1" ht="12.75">
      <c r="B183" s="164" t="s">
        <v>609</v>
      </c>
      <c r="C183" s="162" t="s">
        <v>610</v>
      </c>
      <c r="D183" s="185" t="s">
        <v>264</v>
      </c>
      <c r="E183" s="10">
        <v>2011</v>
      </c>
      <c r="F183" s="57">
        <v>44</v>
      </c>
      <c r="G183" s="57"/>
      <c r="H183" s="46">
        <f t="shared" si="2"/>
        <v>2</v>
      </c>
      <c r="I183" s="142"/>
      <c r="J183" s="142"/>
      <c r="K183" s="58"/>
      <c r="L183" s="58">
        <v>1</v>
      </c>
      <c r="M183" s="58"/>
      <c r="N183" s="58"/>
      <c r="O183" s="58"/>
      <c r="P183" s="58"/>
      <c r="Q183" s="58"/>
      <c r="R183" s="58"/>
      <c r="S183" s="58"/>
      <c r="T183" s="58"/>
      <c r="U183" s="58">
        <v>1</v>
      </c>
      <c r="V183" s="58"/>
      <c r="W183" s="456"/>
      <c r="X183" s="456"/>
      <c r="Y183" s="58"/>
      <c r="Z183" s="58"/>
      <c r="AA183" s="58"/>
      <c r="AB183" s="58"/>
      <c r="AC183" s="58"/>
      <c r="AD183" s="58"/>
    </row>
    <row r="184" spans="2:30" s="10" customFormat="1" ht="12.75">
      <c r="B184" s="162" t="s">
        <v>502</v>
      </c>
      <c r="C184" s="162" t="s">
        <v>503</v>
      </c>
      <c r="D184" s="185" t="s">
        <v>243</v>
      </c>
      <c r="E184" s="14">
        <v>2010</v>
      </c>
      <c r="F184" s="57">
        <v>28.5</v>
      </c>
      <c r="G184" s="57">
        <v>25.2</v>
      </c>
      <c r="H184" s="46">
        <f t="shared" si="2"/>
        <v>2</v>
      </c>
      <c r="I184" s="142"/>
      <c r="J184" s="142"/>
      <c r="K184" s="58"/>
      <c r="L184" s="58">
        <v>1</v>
      </c>
      <c r="M184" s="58"/>
      <c r="N184" s="58"/>
      <c r="O184" s="58"/>
      <c r="P184" s="58"/>
      <c r="Q184" s="58"/>
      <c r="R184" s="58"/>
      <c r="S184" s="58">
        <v>1</v>
      </c>
      <c r="T184" s="58"/>
      <c r="U184" s="58"/>
      <c r="V184" s="58"/>
      <c r="W184" s="456"/>
      <c r="X184" s="456"/>
      <c r="Y184" s="58"/>
      <c r="Z184" s="58"/>
      <c r="AA184" s="58"/>
      <c r="AB184" s="58"/>
      <c r="AC184" s="58"/>
      <c r="AD184" s="58"/>
    </row>
    <row r="185" spans="2:30" s="10" customFormat="1" ht="12.75">
      <c r="B185" s="162" t="s">
        <v>826</v>
      </c>
      <c r="C185" s="162" t="s">
        <v>824</v>
      </c>
      <c r="D185" s="185" t="s">
        <v>124</v>
      </c>
      <c r="E185" s="10">
        <v>2011</v>
      </c>
      <c r="F185" s="57">
        <v>47.3</v>
      </c>
      <c r="G185" s="57"/>
      <c r="H185" s="46">
        <f t="shared" si="2"/>
        <v>1</v>
      </c>
      <c r="I185" s="142"/>
      <c r="J185" s="142"/>
      <c r="K185" s="69"/>
      <c r="L185" s="58"/>
      <c r="M185" s="58"/>
      <c r="N185" s="58"/>
      <c r="O185" s="58"/>
      <c r="P185" s="58"/>
      <c r="Q185" s="58"/>
      <c r="R185" s="58"/>
      <c r="S185" s="58">
        <v>1</v>
      </c>
      <c r="T185" s="58"/>
      <c r="U185" s="58"/>
      <c r="V185" s="58"/>
      <c r="W185" s="456"/>
      <c r="X185" s="456"/>
      <c r="Y185" s="58"/>
      <c r="Z185" s="58"/>
      <c r="AA185" s="58"/>
      <c r="AB185" s="58"/>
      <c r="AC185" s="58"/>
      <c r="AD185" s="58"/>
    </row>
    <row r="186" spans="2:30" s="10" customFormat="1" ht="12.75">
      <c r="B186" s="164" t="s">
        <v>613</v>
      </c>
      <c r="C186" s="162" t="s">
        <v>171</v>
      </c>
      <c r="D186" s="185" t="s">
        <v>291</v>
      </c>
      <c r="E186" s="10">
        <v>2011</v>
      </c>
      <c r="F186" s="57">
        <v>46</v>
      </c>
      <c r="G186" s="57"/>
      <c r="H186" s="46">
        <f t="shared" si="2"/>
        <v>1</v>
      </c>
      <c r="I186" s="142"/>
      <c r="J186" s="142"/>
      <c r="K186" s="58"/>
      <c r="L186" s="58"/>
      <c r="M186" s="58"/>
      <c r="N186" s="58"/>
      <c r="O186" s="58"/>
      <c r="P186" s="58"/>
      <c r="Q186" s="58"/>
      <c r="R186" s="58"/>
      <c r="S186" s="58">
        <v>1</v>
      </c>
      <c r="T186" s="58"/>
      <c r="U186" s="58"/>
      <c r="V186" s="58"/>
      <c r="W186" s="456"/>
      <c r="X186" s="456"/>
      <c r="Y186" s="58"/>
      <c r="Z186" s="58"/>
      <c r="AA186" s="58"/>
      <c r="AB186" s="58"/>
      <c r="AC186" s="58"/>
      <c r="AD186" s="58"/>
    </row>
    <row r="187" spans="2:30" s="10" customFormat="1" ht="12.75">
      <c r="B187" s="162"/>
      <c r="C187" s="162"/>
      <c r="D187" s="162"/>
      <c r="F187" s="57"/>
      <c r="G187" s="57"/>
      <c r="H187" s="142"/>
      <c r="I187" s="142"/>
      <c r="J187" s="142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456"/>
      <c r="X187" s="456"/>
      <c r="Y187" s="58"/>
      <c r="Z187" s="58"/>
      <c r="AA187" s="58"/>
      <c r="AB187" s="58"/>
      <c r="AC187" s="58"/>
      <c r="AD187" s="58"/>
    </row>
    <row r="188" spans="3:30" ht="12.75">
      <c r="C188" s="56"/>
      <c r="D188" s="56"/>
      <c r="E188" s="10"/>
      <c r="F188" s="57"/>
      <c r="G188" s="57"/>
      <c r="L188" s="58"/>
      <c r="M188" s="58"/>
      <c r="W188" s="456"/>
      <c r="X188" s="456"/>
      <c r="AB188" s="58"/>
      <c r="AC188" s="58"/>
      <c r="AD188" s="58"/>
    </row>
    <row r="189" spans="2:30" ht="12.75">
      <c r="B189" s="70" t="s">
        <v>95</v>
      </c>
      <c r="C189" s="160" t="s">
        <v>360</v>
      </c>
      <c r="D189" s="132" t="s">
        <v>361</v>
      </c>
      <c r="E189" s="196" t="s">
        <v>362</v>
      </c>
      <c r="F189" s="52" t="s">
        <v>78</v>
      </c>
      <c r="G189" s="52" t="s">
        <v>79</v>
      </c>
      <c r="H189" s="46" t="s">
        <v>0</v>
      </c>
      <c r="I189" s="46" t="s">
        <v>473</v>
      </c>
      <c r="J189" s="46" t="s">
        <v>474</v>
      </c>
      <c r="K189" s="46" t="s">
        <v>501</v>
      </c>
      <c r="L189" s="46" t="s">
        <v>119</v>
      </c>
      <c r="M189" s="46" t="s">
        <v>136</v>
      </c>
      <c r="N189" s="46" t="s">
        <v>93</v>
      </c>
      <c r="O189" s="46" t="s">
        <v>133</v>
      </c>
      <c r="P189" s="46" t="s">
        <v>472</v>
      </c>
      <c r="Q189" s="46" t="s">
        <v>507</v>
      </c>
      <c r="R189" s="46" t="s">
        <v>163</v>
      </c>
      <c r="S189" s="46" t="s">
        <v>510</v>
      </c>
      <c r="T189" s="46"/>
      <c r="U189" s="46"/>
      <c r="V189" s="46"/>
      <c r="W189" s="458"/>
      <c r="X189" s="458"/>
      <c r="Y189" s="46"/>
      <c r="Z189" s="46"/>
      <c r="AA189" s="663" t="s">
        <v>875</v>
      </c>
      <c r="AB189" s="46" t="s">
        <v>633</v>
      </c>
      <c r="AC189" s="46" t="s">
        <v>639</v>
      </c>
      <c r="AD189" s="46" t="s">
        <v>640</v>
      </c>
    </row>
    <row r="190" spans="2:33" ht="12.75">
      <c r="B190" s="59" t="s">
        <v>646</v>
      </c>
      <c r="C190" s="60"/>
      <c r="D190" s="60"/>
      <c r="E190" s="60"/>
      <c r="F190" s="61"/>
      <c r="G190" s="61"/>
      <c r="H190" s="173"/>
      <c r="I190" s="173"/>
      <c r="J190" s="173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456"/>
      <c r="X190" s="456"/>
      <c r="Y190" s="62"/>
      <c r="Z190" s="62"/>
      <c r="AA190" s="62"/>
      <c r="AB190" s="62"/>
      <c r="AC190" s="62"/>
      <c r="AD190" s="62"/>
      <c r="AE190" s="160" t="s">
        <v>360</v>
      </c>
      <c r="AF190" s="132" t="s">
        <v>361</v>
      </c>
      <c r="AG190" s="196" t="s">
        <v>362</v>
      </c>
    </row>
    <row r="191" spans="1:33" ht="12.75">
      <c r="A191" s="10">
        <v>1</v>
      </c>
      <c r="B191" s="164" t="s">
        <v>259</v>
      </c>
      <c r="C191" s="162" t="s">
        <v>260</v>
      </c>
      <c r="D191" s="185" t="s">
        <v>388</v>
      </c>
      <c r="E191" s="14">
        <v>2009</v>
      </c>
      <c r="F191" s="57">
        <v>32.3</v>
      </c>
      <c r="G191" s="57"/>
      <c r="H191" s="46">
        <f aca="true" t="shared" si="3" ref="H191:H200">SUM(I191:AB191)</f>
        <v>1</v>
      </c>
      <c r="I191" s="142"/>
      <c r="J191" s="142"/>
      <c r="K191" s="58"/>
      <c r="L191" s="58">
        <v>1</v>
      </c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456"/>
      <c r="X191" s="456"/>
      <c r="Y191" s="58"/>
      <c r="Z191" s="58"/>
      <c r="AA191" s="58"/>
      <c r="AB191" s="58"/>
      <c r="AC191" s="58"/>
      <c r="AD191" s="58"/>
      <c r="AE191" s="45"/>
      <c r="AF191" s="45"/>
      <c r="AG191" s="45"/>
    </row>
    <row r="192" spans="1:30" ht="12.75">
      <c r="A192" s="10">
        <v>2</v>
      </c>
      <c r="B192" s="164" t="s">
        <v>500</v>
      </c>
      <c r="C192" s="162" t="s">
        <v>116</v>
      </c>
      <c r="D192" s="185" t="s">
        <v>108</v>
      </c>
      <c r="E192" s="14">
        <v>2009</v>
      </c>
      <c r="F192" s="57">
        <v>34.9</v>
      </c>
      <c r="G192" s="57"/>
      <c r="H192" s="46">
        <f t="shared" si="3"/>
        <v>2</v>
      </c>
      <c r="I192" s="142"/>
      <c r="J192" s="142"/>
      <c r="K192" s="58">
        <v>1</v>
      </c>
      <c r="L192" s="58">
        <v>1</v>
      </c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456"/>
      <c r="X192" s="456"/>
      <c r="Y192" s="58"/>
      <c r="Z192" s="58"/>
      <c r="AA192" s="58"/>
      <c r="AB192" s="69"/>
      <c r="AC192" s="69"/>
      <c r="AD192" s="69"/>
    </row>
    <row r="193" spans="1:30" ht="12.75">
      <c r="A193" s="10">
        <v>3</v>
      </c>
      <c r="B193" s="164" t="s">
        <v>262</v>
      </c>
      <c r="C193" s="162" t="s">
        <v>263</v>
      </c>
      <c r="D193" s="185" t="s">
        <v>357</v>
      </c>
      <c r="E193" s="14">
        <v>2009</v>
      </c>
      <c r="F193" s="57">
        <v>15.3</v>
      </c>
      <c r="G193" s="57">
        <v>13.7</v>
      </c>
      <c r="H193" s="46">
        <f t="shared" si="3"/>
        <v>52</v>
      </c>
      <c r="I193" s="142"/>
      <c r="J193" s="142"/>
      <c r="K193" s="58">
        <v>15</v>
      </c>
      <c r="L193" s="58">
        <v>10</v>
      </c>
      <c r="M193" s="58">
        <v>10</v>
      </c>
      <c r="N193" s="58">
        <v>1</v>
      </c>
      <c r="O193" s="58"/>
      <c r="P193" s="58"/>
      <c r="Q193" s="58"/>
      <c r="R193" s="58">
        <v>15</v>
      </c>
      <c r="S193" s="58">
        <v>1</v>
      </c>
      <c r="T193" s="58"/>
      <c r="U193" s="58"/>
      <c r="V193" s="58"/>
      <c r="W193" s="456"/>
      <c r="X193" s="456"/>
      <c r="Y193" s="58"/>
      <c r="Z193" s="58"/>
      <c r="AA193" s="58"/>
      <c r="AB193" s="58"/>
      <c r="AC193" s="58"/>
      <c r="AD193" s="58"/>
    </row>
    <row r="194" spans="1:30" ht="12.75">
      <c r="A194" s="10">
        <v>4</v>
      </c>
      <c r="B194" s="162" t="s">
        <v>345</v>
      </c>
      <c r="C194" s="162" t="s">
        <v>433</v>
      </c>
      <c r="D194" s="185" t="s">
        <v>142</v>
      </c>
      <c r="E194" s="14">
        <v>2008</v>
      </c>
      <c r="F194" s="57">
        <v>24.3</v>
      </c>
      <c r="G194" s="57"/>
      <c r="H194" s="46">
        <f t="shared" si="3"/>
        <v>1</v>
      </c>
      <c r="I194" s="142"/>
      <c r="J194" s="142"/>
      <c r="K194" s="58"/>
      <c r="L194" s="58"/>
      <c r="M194" s="58"/>
      <c r="N194" s="58"/>
      <c r="O194" s="58"/>
      <c r="P194" s="58"/>
      <c r="Q194" s="58"/>
      <c r="R194" s="58"/>
      <c r="S194" s="58">
        <v>1</v>
      </c>
      <c r="T194" s="58"/>
      <c r="U194" s="58"/>
      <c r="V194" s="58"/>
      <c r="W194" s="456"/>
      <c r="X194" s="456"/>
      <c r="Y194" s="58"/>
      <c r="Z194" s="58"/>
      <c r="AA194" s="58"/>
      <c r="AB194" s="58"/>
      <c r="AC194" s="58"/>
      <c r="AD194" s="58"/>
    </row>
    <row r="195" spans="1:30" ht="12.75">
      <c r="A195" s="10">
        <v>5</v>
      </c>
      <c r="B195" s="162" t="s">
        <v>312</v>
      </c>
      <c r="C195" s="162" t="s">
        <v>313</v>
      </c>
      <c r="D195" s="185" t="s">
        <v>203</v>
      </c>
      <c r="E195" s="14">
        <v>2008</v>
      </c>
      <c r="F195" s="57">
        <v>23.9</v>
      </c>
      <c r="G195" s="57">
        <v>19.7</v>
      </c>
      <c r="H195" s="46">
        <f t="shared" si="3"/>
        <v>8</v>
      </c>
      <c r="I195" s="142"/>
      <c r="J195" s="142"/>
      <c r="K195" s="58">
        <v>1</v>
      </c>
      <c r="L195" s="58">
        <v>6</v>
      </c>
      <c r="M195" s="193"/>
      <c r="N195" s="58"/>
      <c r="O195" s="58"/>
      <c r="P195" s="58"/>
      <c r="Q195" s="58"/>
      <c r="R195" s="58"/>
      <c r="S195" s="58">
        <v>1</v>
      </c>
      <c r="T195" s="58"/>
      <c r="U195" s="58"/>
      <c r="V195" s="58"/>
      <c r="W195" s="456"/>
      <c r="X195" s="456"/>
      <c r="Y195" s="58"/>
      <c r="Z195" s="58"/>
      <c r="AA195" s="58"/>
      <c r="AB195" s="58"/>
      <c r="AC195" s="58"/>
      <c r="AD195" s="58"/>
    </row>
    <row r="196" spans="1:30" ht="12.75">
      <c r="A196" s="10">
        <v>6</v>
      </c>
      <c r="B196" s="162" t="s">
        <v>330</v>
      </c>
      <c r="C196" s="162" t="s">
        <v>340</v>
      </c>
      <c r="D196" s="185" t="s">
        <v>77</v>
      </c>
      <c r="E196" s="14">
        <v>2008</v>
      </c>
      <c r="F196" s="57">
        <v>21.3</v>
      </c>
      <c r="G196" s="57">
        <v>15.9</v>
      </c>
      <c r="H196" s="46">
        <f t="shared" si="3"/>
        <v>41</v>
      </c>
      <c r="I196" s="142"/>
      <c r="J196" s="142"/>
      <c r="K196" s="58">
        <v>1</v>
      </c>
      <c r="L196" s="58">
        <v>8</v>
      </c>
      <c r="M196" s="58">
        <v>10</v>
      </c>
      <c r="N196" s="58">
        <v>1</v>
      </c>
      <c r="O196" s="58"/>
      <c r="P196" s="58"/>
      <c r="Q196" s="58"/>
      <c r="R196" s="58">
        <v>20</v>
      </c>
      <c r="S196" s="58">
        <v>1</v>
      </c>
      <c r="T196" s="58"/>
      <c r="U196" s="58"/>
      <c r="V196" s="58"/>
      <c r="W196" s="456"/>
      <c r="X196" s="456"/>
      <c r="Y196" s="58"/>
      <c r="Z196" s="58"/>
      <c r="AA196" s="58"/>
      <c r="AB196" s="58"/>
      <c r="AC196" s="58"/>
      <c r="AD196" s="58"/>
    </row>
    <row r="197" spans="1:30" ht="12.75">
      <c r="A197" s="10">
        <v>7</v>
      </c>
      <c r="B197" s="162" t="s">
        <v>528</v>
      </c>
      <c r="C197" s="162" t="s">
        <v>529</v>
      </c>
      <c r="D197" s="185" t="s">
        <v>114</v>
      </c>
      <c r="E197" s="14">
        <v>2008</v>
      </c>
      <c r="F197" s="57">
        <v>34.1</v>
      </c>
      <c r="G197" s="57"/>
      <c r="H197" s="374">
        <f t="shared" si="3"/>
        <v>1</v>
      </c>
      <c r="I197" s="142"/>
      <c r="J197" s="142"/>
      <c r="K197" s="58">
        <v>1</v>
      </c>
      <c r="L197" s="58"/>
      <c r="M197" s="69"/>
      <c r="N197" s="58"/>
      <c r="O197" s="58"/>
      <c r="P197" s="58"/>
      <c r="Q197" s="58"/>
      <c r="R197" s="58"/>
      <c r="S197" s="58"/>
      <c r="T197" s="58"/>
      <c r="U197" s="58"/>
      <c r="V197" s="58"/>
      <c r="W197" s="456"/>
      <c r="X197" s="456"/>
      <c r="Y197" s="58"/>
      <c r="Z197" s="58"/>
      <c r="AA197" s="58"/>
      <c r="AB197" s="58"/>
      <c r="AC197" s="58"/>
      <c r="AD197" s="58"/>
    </row>
    <row r="198" spans="1:30" ht="12.75">
      <c r="A198" s="10">
        <v>8</v>
      </c>
      <c r="B198" s="162" t="s">
        <v>270</v>
      </c>
      <c r="C198" s="162" t="s">
        <v>282</v>
      </c>
      <c r="D198" s="185" t="s">
        <v>108</v>
      </c>
      <c r="E198" s="14">
        <v>2008</v>
      </c>
      <c r="F198" s="57">
        <v>2.8</v>
      </c>
      <c r="G198" s="57"/>
      <c r="H198" s="46">
        <f t="shared" si="3"/>
        <v>90</v>
      </c>
      <c r="I198" s="142"/>
      <c r="J198" s="142"/>
      <c r="K198" s="58"/>
      <c r="L198" s="58"/>
      <c r="M198" s="193">
        <v>10</v>
      </c>
      <c r="N198" s="58"/>
      <c r="O198" s="193">
        <v>20</v>
      </c>
      <c r="P198" s="58">
        <v>60</v>
      </c>
      <c r="Q198" s="58"/>
      <c r="R198" s="58"/>
      <c r="S198" s="58"/>
      <c r="T198" s="58"/>
      <c r="U198" s="58"/>
      <c r="V198" s="58"/>
      <c r="W198" s="456"/>
      <c r="X198" s="456"/>
      <c r="Y198" s="58"/>
      <c r="Z198" s="58"/>
      <c r="AA198" s="58"/>
      <c r="AB198" s="58"/>
      <c r="AC198" s="58"/>
      <c r="AD198" s="58"/>
    </row>
    <row r="199" spans="1:30" ht="12.75">
      <c r="A199" s="10">
        <v>9</v>
      </c>
      <c r="B199" s="162" t="s">
        <v>159</v>
      </c>
      <c r="C199" s="162" t="s">
        <v>160</v>
      </c>
      <c r="D199" s="185" t="s">
        <v>108</v>
      </c>
      <c r="E199" s="14">
        <v>2008</v>
      </c>
      <c r="F199" s="57">
        <v>4.2</v>
      </c>
      <c r="G199" s="57">
        <v>4.7</v>
      </c>
      <c r="H199" s="46">
        <f t="shared" si="3"/>
        <v>110</v>
      </c>
      <c r="I199" s="142"/>
      <c r="J199" s="142"/>
      <c r="K199" s="69">
        <v>20</v>
      </c>
      <c r="L199" s="58"/>
      <c r="M199" s="193">
        <v>10</v>
      </c>
      <c r="N199" s="58">
        <v>30</v>
      </c>
      <c r="O199" s="58">
        <v>20</v>
      </c>
      <c r="P199" s="58">
        <v>30</v>
      </c>
      <c r="Q199" s="58"/>
      <c r="R199" s="58"/>
      <c r="S199" s="58"/>
      <c r="T199" s="58"/>
      <c r="U199" s="58"/>
      <c r="V199" s="58"/>
      <c r="W199" s="456"/>
      <c r="X199" s="456"/>
      <c r="Y199" s="58"/>
      <c r="Z199" s="58"/>
      <c r="AA199" s="58"/>
      <c r="AB199" s="58"/>
      <c r="AC199" s="58"/>
      <c r="AD199" s="58"/>
    </row>
    <row r="200" spans="1:27" ht="12.75">
      <c r="A200" s="10">
        <v>10</v>
      </c>
      <c r="B200" s="164" t="s">
        <v>175</v>
      </c>
      <c r="C200" s="162" t="s">
        <v>207</v>
      </c>
      <c r="D200" s="185" t="s">
        <v>108</v>
      </c>
      <c r="E200" s="14">
        <v>2009</v>
      </c>
      <c r="F200" s="57">
        <v>18.9</v>
      </c>
      <c r="G200" s="57"/>
      <c r="H200" s="46">
        <f t="shared" si="3"/>
        <v>25</v>
      </c>
      <c r="I200" s="142"/>
      <c r="J200" s="142"/>
      <c r="K200" s="58"/>
      <c r="L200" s="58">
        <v>15</v>
      </c>
      <c r="M200" s="58">
        <v>10</v>
      </c>
      <c r="N200" s="58"/>
      <c r="O200" s="58"/>
      <c r="P200" s="58"/>
      <c r="Q200" s="58"/>
      <c r="R200" s="58"/>
      <c r="S200" s="58"/>
      <c r="T200" s="58"/>
      <c r="U200" s="58"/>
      <c r="V200" s="58"/>
      <c r="W200" s="456"/>
      <c r="X200" s="456"/>
      <c r="Y200" s="58"/>
      <c r="Z200" s="58"/>
      <c r="AA200" s="58"/>
    </row>
    <row r="201" spans="1:30" ht="12.75">
      <c r="A201" s="186">
        <v>12</v>
      </c>
      <c r="B201" s="162" t="s">
        <v>161</v>
      </c>
      <c r="C201" s="162" t="s">
        <v>162</v>
      </c>
      <c r="D201" s="185" t="s">
        <v>117</v>
      </c>
      <c r="E201" s="14">
        <v>2008</v>
      </c>
      <c r="F201" s="57">
        <v>10</v>
      </c>
      <c r="G201" s="57">
        <v>6.2</v>
      </c>
      <c r="H201" s="46">
        <f>SUM(I201:AB201)</f>
        <v>66</v>
      </c>
      <c r="I201" s="142"/>
      <c r="J201" s="142"/>
      <c r="K201" s="58"/>
      <c r="L201" s="58">
        <v>20</v>
      </c>
      <c r="M201" s="58">
        <v>10</v>
      </c>
      <c r="N201" s="58">
        <v>15</v>
      </c>
      <c r="O201" s="58">
        <v>20</v>
      </c>
      <c r="P201" s="58"/>
      <c r="Q201" s="58"/>
      <c r="R201" s="58"/>
      <c r="S201" s="58">
        <v>1</v>
      </c>
      <c r="T201" s="58"/>
      <c r="U201" s="58"/>
      <c r="V201" s="58"/>
      <c r="W201" s="456"/>
      <c r="X201" s="456"/>
      <c r="Y201" s="58"/>
      <c r="Z201" s="58"/>
      <c r="AA201" s="58"/>
      <c r="AB201" s="58"/>
      <c r="AC201" s="58"/>
      <c r="AD201" s="58"/>
    </row>
    <row r="202" spans="2:30" s="10" customFormat="1" ht="12.75">
      <c r="B202" s="164" t="s">
        <v>389</v>
      </c>
      <c r="C202" s="162" t="s">
        <v>390</v>
      </c>
      <c r="D202" s="162" t="s">
        <v>291</v>
      </c>
      <c r="E202" s="14">
        <v>2009</v>
      </c>
      <c r="F202" s="163"/>
      <c r="G202" s="163"/>
      <c r="H202" s="46">
        <f>SUM(I202:AB202)</f>
        <v>0</v>
      </c>
      <c r="I202" s="142"/>
      <c r="J202" s="142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456"/>
      <c r="X202" s="456"/>
      <c r="Y202" s="58"/>
      <c r="Z202" s="58"/>
      <c r="AA202" s="58"/>
      <c r="AB202" s="58"/>
      <c r="AC202" s="58"/>
      <c r="AD202" s="58"/>
    </row>
    <row r="203" spans="2:30" s="10" customFormat="1" ht="12.75">
      <c r="B203" s="162"/>
      <c r="C203" s="162"/>
      <c r="D203" s="162"/>
      <c r="E203" s="14"/>
      <c r="F203" s="163"/>
      <c r="G203" s="163"/>
      <c r="H203" s="142"/>
      <c r="I203" s="142"/>
      <c r="J203" s="142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456"/>
      <c r="X203" s="456"/>
      <c r="Y203" s="58"/>
      <c r="Z203" s="58"/>
      <c r="AA203" s="58"/>
      <c r="AB203" s="58"/>
      <c r="AC203" s="58"/>
      <c r="AD203" s="58"/>
    </row>
    <row r="204" spans="2:30" s="10" customFormat="1" ht="12.75">
      <c r="B204" s="162"/>
      <c r="C204" s="162"/>
      <c r="D204" s="162"/>
      <c r="E204" s="14"/>
      <c r="F204" s="163"/>
      <c r="G204" s="163"/>
      <c r="H204" s="142"/>
      <c r="I204" s="142"/>
      <c r="J204" s="142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456"/>
      <c r="X204" s="456"/>
      <c r="Y204" s="58"/>
      <c r="Z204" s="58"/>
      <c r="AA204" s="58"/>
      <c r="AB204" s="58"/>
      <c r="AC204" s="58"/>
      <c r="AD204" s="58"/>
    </row>
    <row r="205" spans="2:30" s="10" customFormat="1" ht="12.75">
      <c r="B205" s="56"/>
      <c r="C205" s="56"/>
      <c r="D205" s="56"/>
      <c r="F205" s="57"/>
      <c r="G205" s="57"/>
      <c r="H205" s="142"/>
      <c r="I205" s="142"/>
      <c r="J205" s="142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456"/>
      <c r="X205" s="456"/>
      <c r="Y205" s="58"/>
      <c r="Z205" s="58"/>
      <c r="AA205" s="58"/>
      <c r="AB205" s="58"/>
      <c r="AC205" s="58"/>
      <c r="AD205" s="58"/>
    </row>
    <row r="206" spans="2:30" ht="12.75">
      <c r="B206" s="70" t="s">
        <v>95</v>
      </c>
      <c r="C206" s="160" t="s">
        <v>360</v>
      </c>
      <c r="D206" s="132" t="s">
        <v>361</v>
      </c>
      <c r="E206" s="194" t="s">
        <v>362</v>
      </c>
      <c r="F206" s="52" t="s">
        <v>78</v>
      </c>
      <c r="G206" s="52" t="s">
        <v>79</v>
      </c>
      <c r="H206" s="46" t="s">
        <v>0</v>
      </c>
      <c r="I206" s="46" t="s">
        <v>473</v>
      </c>
      <c r="J206" s="46" t="s">
        <v>474</v>
      </c>
      <c r="K206" s="46" t="s">
        <v>501</v>
      </c>
      <c r="L206" s="46" t="s">
        <v>119</v>
      </c>
      <c r="M206" s="46" t="s">
        <v>136</v>
      </c>
      <c r="N206" s="46" t="s">
        <v>93</v>
      </c>
      <c r="O206" s="46" t="s">
        <v>133</v>
      </c>
      <c r="P206" s="46" t="s">
        <v>472</v>
      </c>
      <c r="Q206" s="46" t="s">
        <v>507</v>
      </c>
      <c r="R206" s="46" t="s">
        <v>163</v>
      </c>
      <c r="S206" s="46" t="s">
        <v>510</v>
      </c>
      <c r="T206" s="46"/>
      <c r="U206" s="46"/>
      <c r="V206" s="46"/>
      <c r="W206" s="458"/>
      <c r="X206" s="458"/>
      <c r="Y206" s="46"/>
      <c r="Z206" s="46"/>
      <c r="AA206" s="663" t="s">
        <v>875</v>
      </c>
      <c r="AB206" s="46" t="s">
        <v>633</v>
      </c>
      <c r="AC206" s="46" t="s">
        <v>639</v>
      </c>
      <c r="AD206" s="46" t="s">
        <v>640</v>
      </c>
    </row>
    <row r="207" spans="2:33" ht="12.75">
      <c r="B207" s="64" t="s">
        <v>644</v>
      </c>
      <c r="C207" s="65"/>
      <c r="D207" s="65"/>
      <c r="E207" s="65"/>
      <c r="F207" s="66"/>
      <c r="G207" s="66"/>
      <c r="H207" s="174"/>
      <c r="I207" s="174"/>
      <c r="J207" s="174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456"/>
      <c r="X207" s="456"/>
      <c r="Y207" s="67"/>
      <c r="Z207" s="67"/>
      <c r="AA207" s="67"/>
      <c r="AB207" s="67"/>
      <c r="AC207" s="67"/>
      <c r="AD207" s="67"/>
      <c r="AE207" s="160" t="s">
        <v>360</v>
      </c>
      <c r="AF207" s="132" t="s">
        <v>361</v>
      </c>
      <c r="AG207" s="194" t="s">
        <v>362</v>
      </c>
    </row>
    <row r="208" spans="1:33" ht="12.75">
      <c r="A208">
        <v>1</v>
      </c>
      <c r="B208" s="164" t="s">
        <v>533</v>
      </c>
      <c r="C208" s="162" t="s">
        <v>534</v>
      </c>
      <c r="D208" s="185" t="s">
        <v>213</v>
      </c>
      <c r="E208" s="14">
        <v>2009</v>
      </c>
      <c r="F208" s="57">
        <v>15.4</v>
      </c>
      <c r="G208" s="57">
        <v>13</v>
      </c>
      <c r="H208" s="184">
        <f aca="true" t="shared" si="4" ref="H208:H231">SUM(I208:AB208)</f>
        <v>14</v>
      </c>
      <c r="I208" s="184"/>
      <c r="J208" s="184"/>
      <c r="K208" s="34"/>
      <c r="L208" s="34">
        <v>1</v>
      </c>
      <c r="M208" s="34">
        <v>10</v>
      </c>
      <c r="N208" s="34">
        <v>1</v>
      </c>
      <c r="O208" s="34"/>
      <c r="P208" s="34"/>
      <c r="Q208" s="34"/>
      <c r="R208" s="34">
        <v>1</v>
      </c>
      <c r="S208" s="34">
        <v>1</v>
      </c>
      <c r="T208" s="34"/>
      <c r="U208" s="34"/>
      <c r="V208" s="34"/>
      <c r="W208" s="459"/>
      <c r="X208" s="459"/>
      <c r="Y208" s="34"/>
      <c r="Z208" s="58"/>
      <c r="AA208" s="58"/>
      <c r="AB208" s="34"/>
      <c r="AC208" s="34"/>
      <c r="AD208" s="34"/>
      <c r="AE208" s="45"/>
      <c r="AF208" s="45"/>
      <c r="AG208" s="45"/>
    </row>
    <row r="209" spans="1:30" ht="12.75">
      <c r="A209" s="10">
        <v>2</v>
      </c>
      <c r="B209" s="164" t="s">
        <v>428</v>
      </c>
      <c r="C209" s="162" t="s">
        <v>429</v>
      </c>
      <c r="D209" s="185" t="s">
        <v>114</v>
      </c>
      <c r="E209" s="14">
        <v>2009</v>
      </c>
      <c r="F209" s="57">
        <v>18.5</v>
      </c>
      <c r="G209" s="57">
        <v>14.8</v>
      </c>
      <c r="H209" s="184">
        <f t="shared" si="4"/>
        <v>5</v>
      </c>
      <c r="I209" s="184"/>
      <c r="J209" s="184"/>
      <c r="K209" s="58">
        <v>1</v>
      </c>
      <c r="L209" s="58">
        <v>1</v>
      </c>
      <c r="M209" s="58"/>
      <c r="N209" s="58"/>
      <c r="O209" s="58"/>
      <c r="P209" s="58"/>
      <c r="Q209" s="58">
        <v>1</v>
      </c>
      <c r="R209" s="58">
        <v>1</v>
      </c>
      <c r="S209" s="58">
        <v>1</v>
      </c>
      <c r="T209" s="58"/>
      <c r="U209" s="58"/>
      <c r="V209" s="58"/>
      <c r="W209" s="456"/>
      <c r="X209" s="456"/>
      <c r="Y209" s="58"/>
      <c r="Z209" s="58"/>
      <c r="AA209" s="58"/>
      <c r="AB209" s="58"/>
      <c r="AC209" s="58"/>
      <c r="AD209" s="58"/>
    </row>
    <row r="210" spans="1:30" ht="12.75">
      <c r="A210">
        <v>3</v>
      </c>
      <c r="B210" s="162" t="s">
        <v>402</v>
      </c>
      <c r="C210" s="162" t="s">
        <v>403</v>
      </c>
      <c r="D210" s="162" t="s">
        <v>208</v>
      </c>
      <c r="E210" s="14">
        <v>2008</v>
      </c>
      <c r="F210" s="57"/>
      <c r="G210" s="57"/>
      <c r="H210" s="184">
        <f t="shared" si="4"/>
        <v>0</v>
      </c>
      <c r="I210" s="184"/>
      <c r="J210" s="184"/>
      <c r="K210" s="69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456"/>
      <c r="X210" s="456"/>
      <c r="Y210" s="58"/>
      <c r="Z210" s="58"/>
      <c r="AA210" s="58"/>
      <c r="AB210" s="58"/>
      <c r="AC210" s="58"/>
      <c r="AD210" s="58"/>
    </row>
    <row r="211" spans="1:30" ht="12.75">
      <c r="A211" s="10">
        <v>4</v>
      </c>
      <c r="B211" s="164" t="s">
        <v>319</v>
      </c>
      <c r="C211" s="162" t="s">
        <v>217</v>
      </c>
      <c r="D211" s="185" t="s">
        <v>77</v>
      </c>
      <c r="E211" s="14">
        <v>2009</v>
      </c>
      <c r="F211" s="57">
        <v>11.1</v>
      </c>
      <c r="G211" s="57">
        <v>4.3</v>
      </c>
      <c r="H211" s="184">
        <f t="shared" si="4"/>
        <v>42</v>
      </c>
      <c r="I211" s="184"/>
      <c r="J211" s="184"/>
      <c r="K211" s="58">
        <v>1</v>
      </c>
      <c r="L211" s="58">
        <v>8</v>
      </c>
      <c r="M211" s="58">
        <v>10</v>
      </c>
      <c r="N211" s="58">
        <v>1</v>
      </c>
      <c r="O211" s="58">
        <v>20</v>
      </c>
      <c r="P211" s="58"/>
      <c r="Q211" s="58"/>
      <c r="R211" s="58">
        <v>1</v>
      </c>
      <c r="S211" s="58">
        <v>1</v>
      </c>
      <c r="T211" s="58"/>
      <c r="U211" s="58"/>
      <c r="V211" s="58"/>
      <c r="W211" s="456"/>
      <c r="X211" s="456"/>
      <c r="Y211" s="58"/>
      <c r="Z211" s="58"/>
      <c r="AA211" s="58"/>
      <c r="AB211" s="58"/>
      <c r="AC211" s="58"/>
      <c r="AD211" s="58"/>
    </row>
    <row r="212" spans="1:30" ht="12.75">
      <c r="A212">
        <v>5</v>
      </c>
      <c r="B212" s="162" t="s">
        <v>424</v>
      </c>
      <c r="C212" s="162" t="s">
        <v>220</v>
      </c>
      <c r="D212" s="185" t="s">
        <v>213</v>
      </c>
      <c r="E212" s="14">
        <v>2008</v>
      </c>
      <c r="F212" s="57">
        <v>19.6</v>
      </c>
      <c r="G212" s="57">
        <v>19</v>
      </c>
      <c r="H212" s="184">
        <f t="shared" si="4"/>
        <v>2</v>
      </c>
      <c r="I212" s="184"/>
      <c r="J212" s="184"/>
      <c r="K212" s="58"/>
      <c r="L212" s="58">
        <v>1</v>
      </c>
      <c r="M212" s="58"/>
      <c r="N212" s="58"/>
      <c r="O212" s="58"/>
      <c r="P212" s="69"/>
      <c r="Q212" s="69"/>
      <c r="R212" s="58"/>
      <c r="S212" s="58">
        <v>1</v>
      </c>
      <c r="T212" s="58"/>
      <c r="U212" s="58"/>
      <c r="V212" s="58"/>
      <c r="W212" s="456"/>
      <c r="X212" s="456"/>
      <c r="Y212" s="58"/>
      <c r="Z212" s="58"/>
      <c r="AA212" s="58"/>
      <c r="AB212" s="58"/>
      <c r="AC212" s="58"/>
      <c r="AD212" s="58"/>
    </row>
    <row r="213" spans="1:30" ht="12.75">
      <c r="A213" s="10">
        <v>6</v>
      </c>
      <c r="B213" s="162" t="s">
        <v>164</v>
      </c>
      <c r="C213" s="162" t="s">
        <v>165</v>
      </c>
      <c r="D213" s="185" t="s">
        <v>117</v>
      </c>
      <c r="E213" s="14">
        <v>2008</v>
      </c>
      <c r="F213" s="57">
        <v>6.7</v>
      </c>
      <c r="G213" s="57">
        <v>7</v>
      </c>
      <c r="H213" s="184">
        <f t="shared" si="4"/>
        <v>21</v>
      </c>
      <c r="I213" s="184"/>
      <c r="J213" s="184"/>
      <c r="K213" s="58"/>
      <c r="L213" s="58"/>
      <c r="M213" s="58"/>
      <c r="N213" s="58"/>
      <c r="O213" s="58"/>
      <c r="P213" s="58"/>
      <c r="Q213" s="58">
        <v>15</v>
      </c>
      <c r="R213" s="58"/>
      <c r="S213" s="58">
        <v>6</v>
      </c>
      <c r="T213" s="58"/>
      <c r="U213" s="58"/>
      <c r="V213" s="58"/>
      <c r="W213" s="456"/>
      <c r="X213" s="456"/>
      <c r="Y213" s="58"/>
      <c r="Z213" s="58"/>
      <c r="AA213" s="58"/>
      <c r="AB213" s="58"/>
      <c r="AC213" s="58"/>
      <c r="AD213" s="58"/>
    </row>
    <row r="214" spans="1:30" ht="12.75">
      <c r="A214">
        <v>7</v>
      </c>
      <c r="B214" s="164" t="s">
        <v>540</v>
      </c>
      <c r="C214" s="162" t="s">
        <v>231</v>
      </c>
      <c r="D214" s="162" t="s">
        <v>117</v>
      </c>
      <c r="E214" s="14">
        <v>2009</v>
      </c>
      <c r="F214" s="57"/>
      <c r="G214" s="57"/>
      <c r="H214" s="184">
        <f t="shared" si="4"/>
        <v>0</v>
      </c>
      <c r="I214" s="184"/>
      <c r="J214" s="184"/>
      <c r="K214" s="58"/>
      <c r="L214" s="58"/>
      <c r="M214" s="58"/>
      <c r="N214" s="58"/>
      <c r="O214" s="58"/>
      <c r="P214" s="69"/>
      <c r="Q214" s="69"/>
      <c r="R214" s="58"/>
      <c r="S214" s="58"/>
      <c r="T214" s="58"/>
      <c r="U214" s="58"/>
      <c r="V214" s="58"/>
      <c r="W214" s="456"/>
      <c r="X214" s="456"/>
      <c r="Y214" s="58"/>
      <c r="Z214" s="58"/>
      <c r="AA214" s="58"/>
      <c r="AB214" s="58"/>
      <c r="AC214" s="58"/>
      <c r="AD214" s="58"/>
    </row>
    <row r="215" spans="1:30" ht="12.75">
      <c r="A215" s="10">
        <v>8</v>
      </c>
      <c r="B215" s="164" t="s">
        <v>262</v>
      </c>
      <c r="C215" s="162" t="s">
        <v>308</v>
      </c>
      <c r="D215" s="185" t="s">
        <v>243</v>
      </c>
      <c r="E215" s="14">
        <v>2009</v>
      </c>
      <c r="F215" s="57">
        <v>22.2</v>
      </c>
      <c r="G215" s="57">
        <v>16.1</v>
      </c>
      <c r="H215" s="184">
        <f t="shared" si="4"/>
        <v>4</v>
      </c>
      <c r="I215" s="184"/>
      <c r="J215" s="184"/>
      <c r="K215" s="58">
        <v>1</v>
      </c>
      <c r="L215" s="58">
        <v>1</v>
      </c>
      <c r="M215" s="58"/>
      <c r="N215" s="58"/>
      <c r="O215" s="58"/>
      <c r="P215" s="58"/>
      <c r="Q215" s="58"/>
      <c r="R215" s="58">
        <v>1</v>
      </c>
      <c r="S215" s="58">
        <v>1</v>
      </c>
      <c r="T215" s="58"/>
      <c r="U215" s="58"/>
      <c r="V215" s="58"/>
      <c r="W215" s="456"/>
      <c r="X215" s="456"/>
      <c r="Y215" s="58"/>
      <c r="Z215" s="58"/>
      <c r="AA215" s="58"/>
      <c r="AB215" s="58"/>
      <c r="AC215" s="58"/>
      <c r="AD215" s="58"/>
    </row>
    <row r="216" spans="1:30" ht="12.75">
      <c r="A216">
        <v>9</v>
      </c>
      <c r="B216" s="164" t="s">
        <v>495</v>
      </c>
      <c r="C216" s="162" t="s">
        <v>496</v>
      </c>
      <c r="D216" s="185" t="s">
        <v>179</v>
      </c>
      <c r="E216" s="14">
        <v>2009</v>
      </c>
      <c r="F216" s="57">
        <v>22.4</v>
      </c>
      <c r="G216" s="57">
        <v>20.4</v>
      </c>
      <c r="H216" s="184">
        <f t="shared" si="4"/>
        <v>2</v>
      </c>
      <c r="I216" s="184"/>
      <c r="J216" s="184"/>
      <c r="K216" s="58"/>
      <c r="L216" s="58">
        <v>1</v>
      </c>
      <c r="M216" s="58"/>
      <c r="N216" s="58"/>
      <c r="O216" s="58"/>
      <c r="P216" s="69"/>
      <c r="Q216" s="69"/>
      <c r="R216" s="58"/>
      <c r="S216" s="58">
        <v>1</v>
      </c>
      <c r="T216" s="58"/>
      <c r="U216" s="58"/>
      <c r="V216" s="58"/>
      <c r="W216" s="456"/>
      <c r="X216" s="456"/>
      <c r="Y216" s="58"/>
      <c r="Z216" s="58"/>
      <c r="AA216" s="58"/>
      <c r="AB216" s="58"/>
      <c r="AC216" s="58"/>
      <c r="AD216" s="58"/>
    </row>
    <row r="217" spans="1:30" ht="12.75">
      <c r="A217" s="10">
        <v>10</v>
      </c>
      <c r="B217" s="162" t="s">
        <v>249</v>
      </c>
      <c r="C217" s="162" t="s">
        <v>80</v>
      </c>
      <c r="D217" s="185" t="s">
        <v>111</v>
      </c>
      <c r="E217" s="14">
        <v>2008</v>
      </c>
      <c r="F217" s="57">
        <v>14.9</v>
      </c>
      <c r="G217" s="57">
        <v>8.5</v>
      </c>
      <c r="H217" s="184">
        <f t="shared" si="4"/>
        <v>14</v>
      </c>
      <c r="I217" s="184"/>
      <c r="J217" s="184"/>
      <c r="K217" s="58">
        <v>1</v>
      </c>
      <c r="L217" s="58">
        <v>1</v>
      </c>
      <c r="M217" s="58">
        <v>10</v>
      </c>
      <c r="N217" s="58">
        <v>1</v>
      </c>
      <c r="O217" s="58"/>
      <c r="P217" s="58"/>
      <c r="Q217" s="58"/>
      <c r="R217" s="58"/>
      <c r="S217" s="58">
        <v>1</v>
      </c>
      <c r="T217" s="58"/>
      <c r="U217" s="58"/>
      <c r="V217" s="58"/>
      <c r="W217" s="456"/>
      <c r="X217" s="456"/>
      <c r="Y217" s="58"/>
      <c r="Z217" s="58"/>
      <c r="AA217" s="58"/>
      <c r="AB217" s="58"/>
      <c r="AC217" s="58"/>
      <c r="AD217" s="58"/>
    </row>
    <row r="218" spans="1:30" ht="12.75">
      <c r="A218">
        <v>11</v>
      </c>
      <c r="B218" s="164" t="s">
        <v>735</v>
      </c>
      <c r="C218" s="162" t="s">
        <v>204</v>
      </c>
      <c r="D218" s="162" t="s">
        <v>357</v>
      </c>
      <c r="E218" s="195">
        <v>2009</v>
      </c>
      <c r="F218" s="57">
        <v>17.2</v>
      </c>
      <c r="G218" s="57">
        <v>13.2</v>
      </c>
      <c r="H218" s="184">
        <f t="shared" si="4"/>
        <v>4</v>
      </c>
      <c r="I218" s="184"/>
      <c r="J218" s="184"/>
      <c r="K218" s="58">
        <v>1</v>
      </c>
      <c r="L218" s="58">
        <v>1</v>
      </c>
      <c r="M218" s="58"/>
      <c r="N218" s="58"/>
      <c r="O218" s="58"/>
      <c r="P218" s="69"/>
      <c r="Q218" s="69"/>
      <c r="R218" s="58">
        <v>1</v>
      </c>
      <c r="S218" s="58">
        <v>1</v>
      </c>
      <c r="T218" s="58"/>
      <c r="U218" s="58"/>
      <c r="V218" s="58"/>
      <c r="W218" s="456"/>
      <c r="X218" s="456"/>
      <c r="Y218" s="58"/>
      <c r="Z218" s="58"/>
      <c r="AA218" s="58"/>
      <c r="AB218" s="58"/>
      <c r="AC218" s="58"/>
      <c r="AD218" s="58"/>
    </row>
    <row r="219" spans="1:30" ht="12.75">
      <c r="A219" s="10">
        <v>12</v>
      </c>
      <c r="B219" s="162" t="s">
        <v>526</v>
      </c>
      <c r="C219" s="162" t="s">
        <v>414</v>
      </c>
      <c r="D219" s="185" t="s">
        <v>203</v>
      </c>
      <c r="E219" s="14">
        <v>2008</v>
      </c>
      <c r="F219" s="57">
        <v>16.9</v>
      </c>
      <c r="G219" s="57">
        <v>15.9</v>
      </c>
      <c r="H219" s="184">
        <f t="shared" si="4"/>
        <v>2</v>
      </c>
      <c r="I219" s="184"/>
      <c r="J219" s="184"/>
      <c r="K219" s="58"/>
      <c r="L219" s="58">
        <v>1</v>
      </c>
      <c r="M219" s="58"/>
      <c r="N219" s="58"/>
      <c r="O219" s="58"/>
      <c r="P219" s="58"/>
      <c r="Q219" s="58"/>
      <c r="R219" s="58"/>
      <c r="S219" s="58">
        <v>1</v>
      </c>
      <c r="T219" s="58"/>
      <c r="U219" s="58"/>
      <c r="V219" s="58"/>
      <c r="W219" s="456"/>
      <c r="X219" s="456"/>
      <c r="Y219" s="58"/>
      <c r="Z219" s="58"/>
      <c r="AA219" s="58"/>
      <c r="AB219" s="58"/>
      <c r="AC219" s="58"/>
      <c r="AD219" s="58"/>
    </row>
    <row r="220" spans="1:30" ht="12.75">
      <c r="A220">
        <v>13</v>
      </c>
      <c r="B220" s="164" t="s">
        <v>542</v>
      </c>
      <c r="C220" s="162" t="s">
        <v>173</v>
      </c>
      <c r="D220" s="185" t="s">
        <v>77</v>
      </c>
      <c r="E220" s="14">
        <v>2009</v>
      </c>
      <c r="F220" s="57">
        <v>25.4</v>
      </c>
      <c r="G220" s="57"/>
      <c r="H220" s="184">
        <f t="shared" si="4"/>
        <v>1</v>
      </c>
      <c r="I220" s="184"/>
      <c r="J220" s="184"/>
      <c r="K220" s="58"/>
      <c r="L220" s="58"/>
      <c r="M220" s="58"/>
      <c r="N220" s="58"/>
      <c r="O220" s="58"/>
      <c r="P220" s="58"/>
      <c r="Q220" s="58"/>
      <c r="R220" s="58"/>
      <c r="S220" s="58">
        <v>1</v>
      </c>
      <c r="T220" s="58"/>
      <c r="U220" s="58"/>
      <c r="V220" s="58"/>
      <c r="W220" s="456"/>
      <c r="X220" s="456"/>
      <c r="Y220" s="58"/>
      <c r="Z220" s="58"/>
      <c r="AA220" s="58"/>
      <c r="AB220" s="58"/>
      <c r="AC220" s="58"/>
      <c r="AD220" s="58"/>
    </row>
    <row r="221" spans="1:30" ht="12.75">
      <c r="A221" s="10">
        <v>14</v>
      </c>
      <c r="B221" s="162" t="s">
        <v>247</v>
      </c>
      <c r="C221" s="162" t="s">
        <v>248</v>
      </c>
      <c r="D221" s="185" t="s">
        <v>88</v>
      </c>
      <c r="E221" s="14">
        <v>2008</v>
      </c>
      <c r="F221" s="163">
        <v>7.8</v>
      </c>
      <c r="G221" s="163">
        <v>5.2</v>
      </c>
      <c r="H221" s="184">
        <f t="shared" si="4"/>
        <v>32</v>
      </c>
      <c r="I221" s="184"/>
      <c r="J221" s="184"/>
      <c r="K221" s="58"/>
      <c r="L221" s="58">
        <v>20</v>
      </c>
      <c r="M221" s="58">
        <v>10</v>
      </c>
      <c r="N221" s="58">
        <v>1</v>
      </c>
      <c r="O221" s="58"/>
      <c r="P221" s="69"/>
      <c r="Q221" s="69"/>
      <c r="R221" s="58"/>
      <c r="S221" s="58">
        <v>1</v>
      </c>
      <c r="T221" s="58"/>
      <c r="U221" s="58"/>
      <c r="V221" s="58"/>
      <c r="W221" s="456"/>
      <c r="X221" s="456"/>
      <c r="Y221" s="58"/>
      <c r="Z221" s="58"/>
      <c r="AA221" s="58"/>
      <c r="AB221" s="58"/>
      <c r="AC221" s="58"/>
      <c r="AD221" s="58"/>
    </row>
    <row r="222" spans="1:30" ht="12.75">
      <c r="A222">
        <v>15</v>
      </c>
      <c r="B222" s="164" t="s">
        <v>253</v>
      </c>
      <c r="C222" s="162" t="s">
        <v>254</v>
      </c>
      <c r="D222" s="185" t="s">
        <v>209</v>
      </c>
      <c r="E222" s="14">
        <v>2009</v>
      </c>
      <c r="F222" s="57">
        <v>5.7</v>
      </c>
      <c r="G222" s="57">
        <v>6.9</v>
      </c>
      <c r="H222" s="184">
        <f t="shared" si="4"/>
        <v>25</v>
      </c>
      <c r="I222" s="184"/>
      <c r="J222" s="184"/>
      <c r="K222" s="58">
        <v>1</v>
      </c>
      <c r="L222" s="58">
        <v>1</v>
      </c>
      <c r="M222" s="58">
        <v>10</v>
      </c>
      <c r="N222" s="58">
        <v>1</v>
      </c>
      <c r="O222" s="58"/>
      <c r="P222" s="58"/>
      <c r="Q222" s="58">
        <v>1</v>
      </c>
      <c r="R222" s="58">
        <v>1</v>
      </c>
      <c r="S222" s="58">
        <v>10</v>
      </c>
      <c r="T222" s="58"/>
      <c r="U222" s="58"/>
      <c r="V222" s="58"/>
      <c r="W222" s="456"/>
      <c r="X222" s="456"/>
      <c r="Y222" s="58"/>
      <c r="Z222" s="58"/>
      <c r="AA222" s="58"/>
      <c r="AB222" s="58"/>
      <c r="AC222" s="58"/>
      <c r="AD222" s="58"/>
    </row>
    <row r="223" spans="1:30" ht="12.75">
      <c r="A223" s="10">
        <v>16</v>
      </c>
      <c r="B223" s="162" t="s">
        <v>809</v>
      </c>
      <c r="C223" s="162" t="s">
        <v>810</v>
      </c>
      <c r="D223" s="162" t="s">
        <v>264</v>
      </c>
      <c r="E223" s="195">
        <v>2008</v>
      </c>
      <c r="F223" s="57">
        <v>40.8</v>
      </c>
      <c r="G223" s="57"/>
      <c r="H223" s="184">
        <f t="shared" si="4"/>
        <v>1</v>
      </c>
      <c r="I223" s="184"/>
      <c r="J223" s="184"/>
      <c r="K223" s="58"/>
      <c r="L223" s="58"/>
      <c r="M223" s="58"/>
      <c r="N223" s="58"/>
      <c r="O223" s="58"/>
      <c r="P223" s="69"/>
      <c r="Q223" s="69"/>
      <c r="R223" s="58"/>
      <c r="S223" s="58">
        <v>1</v>
      </c>
      <c r="T223" s="58"/>
      <c r="U223" s="58"/>
      <c r="V223" s="58"/>
      <c r="W223" s="456"/>
      <c r="X223" s="456"/>
      <c r="Y223" s="58"/>
      <c r="Z223" s="58"/>
      <c r="AA223" s="58"/>
      <c r="AB223" s="58"/>
      <c r="AC223" s="58"/>
      <c r="AD223" s="58"/>
    </row>
    <row r="224" spans="1:30" ht="12.75">
      <c r="A224">
        <v>17</v>
      </c>
      <c r="B224" s="164" t="s">
        <v>538</v>
      </c>
      <c r="C224" s="162" t="s">
        <v>539</v>
      </c>
      <c r="D224" s="185" t="s">
        <v>357</v>
      </c>
      <c r="E224" s="14">
        <v>2009</v>
      </c>
      <c r="F224" s="57">
        <v>21.1</v>
      </c>
      <c r="G224" s="57"/>
      <c r="H224" s="184">
        <f t="shared" si="4"/>
        <v>0</v>
      </c>
      <c r="I224" s="184"/>
      <c r="J224" s="184"/>
      <c r="K224" s="58"/>
      <c r="L224" s="58"/>
      <c r="M224" s="193"/>
      <c r="N224" s="58"/>
      <c r="P224" s="58"/>
      <c r="Q224" s="58"/>
      <c r="R224" s="58"/>
      <c r="S224" s="58" t="s">
        <v>830</v>
      </c>
      <c r="T224" s="58"/>
      <c r="U224" s="58"/>
      <c r="V224" s="58"/>
      <c r="W224" s="456"/>
      <c r="X224" s="456"/>
      <c r="Y224" s="58"/>
      <c r="Z224" s="58"/>
      <c r="AA224" s="58"/>
      <c r="AB224" s="58"/>
      <c r="AC224" s="58"/>
      <c r="AD224" s="58"/>
    </row>
    <row r="225" spans="1:30" ht="12.75">
      <c r="A225" s="10">
        <v>18</v>
      </c>
      <c r="B225" s="164" t="s">
        <v>441</v>
      </c>
      <c r="C225" s="162" t="s">
        <v>437</v>
      </c>
      <c r="D225" s="162" t="s">
        <v>111</v>
      </c>
      <c r="E225" s="14">
        <v>2009</v>
      </c>
      <c r="F225" s="57"/>
      <c r="G225" s="57"/>
      <c r="H225" s="184">
        <f t="shared" si="4"/>
        <v>0</v>
      </c>
      <c r="I225" s="184"/>
      <c r="J225" s="184"/>
      <c r="K225" s="58"/>
      <c r="L225" s="58"/>
      <c r="M225" s="58"/>
      <c r="N225" s="58"/>
      <c r="O225" s="58"/>
      <c r="P225" s="69"/>
      <c r="Q225" s="69"/>
      <c r="R225" s="58"/>
      <c r="S225" s="58"/>
      <c r="T225" s="58"/>
      <c r="U225" s="58"/>
      <c r="V225" s="58"/>
      <c r="W225" s="456"/>
      <c r="X225" s="456"/>
      <c r="Y225" s="58"/>
      <c r="Z225" s="58"/>
      <c r="AA225" s="58"/>
      <c r="AB225" s="58"/>
      <c r="AC225" s="58"/>
      <c r="AD225" s="58"/>
    </row>
    <row r="226" spans="1:30" ht="12.75">
      <c r="A226">
        <v>19</v>
      </c>
      <c r="B226" s="164" t="s">
        <v>814</v>
      </c>
      <c r="C226" s="162" t="s">
        <v>813</v>
      </c>
      <c r="D226" s="162" t="s">
        <v>223</v>
      </c>
      <c r="E226" s="195">
        <v>2009</v>
      </c>
      <c r="F226" s="57">
        <v>27.5</v>
      </c>
      <c r="G226" s="57"/>
      <c r="H226" s="184">
        <f t="shared" si="4"/>
        <v>1</v>
      </c>
      <c r="I226" s="184"/>
      <c r="J226" s="184"/>
      <c r="K226" s="58"/>
      <c r="L226" s="58"/>
      <c r="M226" s="58"/>
      <c r="N226" s="58"/>
      <c r="O226" s="58"/>
      <c r="P226" s="69"/>
      <c r="Q226" s="69"/>
      <c r="R226" s="58"/>
      <c r="S226" s="58">
        <v>1</v>
      </c>
      <c r="T226" s="58"/>
      <c r="U226" s="58"/>
      <c r="V226" s="58"/>
      <c r="W226" s="456"/>
      <c r="X226" s="456"/>
      <c r="Y226" s="58"/>
      <c r="Z226" s="58"/>
      <c r="AA226" s="58"/>
      <c r="AB226" s="58"/>
      <c r="AC226" s="58"/>
      <c r="AD226" s="58"/>
    </row>
    <row r="227" spans="1:30" ht="12.75">
      <c r="A227" s="10">
        <v>20</v>
      </c>
      <c r="B227" s="162" t="s">
        <v>191</v>
      </c>
      <c r="C227" s="162" t="s">
        <v>192</v>
      </c>
      <c r="D227" s="185" t="s">
        <v>205</v>
      </c>
      <c r="E227" s="14">
        <v>2008</v>
      </c>
      <c r="F227" s="57">
        <v>0.1</v>
      </c>
      <c r="G227" s="57"/>
      <c r="H227" s="184">
        <f t="shared" si="4"/>
        <v>60</v>
      </c>
      <c r="I227" s="184"/>
      <c r="J227" s="184"/>
      <c r="K227" s="58"/>
      <c r="L227" s="58"/>
      <c r="M227" s="193">
        <v>10</v>
      </c>
      <c r="N227" s="58"/>
      <c r="O227" s="193">
        <v>20</v>
      </c>
      <c r="P227" s="58">
        <v>30</v>
      </c>
      <c r="Q227" s="58"/>
      <c r="R227" s="58"/>
      <c r="S227" s="58"/>
      <c r="T227" s="58"/>
      <c r="U227" s="58"/>
      <c r="V227" s="58"/>
      <c r="W227" s="456"/>
      <c r="X227" s="456"/>
      <c r="Y227" s="58"/>
      <c r="Z227" s="58"/>
      <c r="AA227" s="58"/>
      <c r="AB227" s="58"/>
      <c r="AC227" s="58"/>
      <c r="AD227" s="58"/>
    </row>
    <row r="228" spans="1:30" ht="12.75">
      <c r="A228">
        <v>21</v>
      </c>
      <c r="B228" s="164" t="s">
        <v>535</v>
      </c>
      <c r="C228" s="162" t="s">
        <v>322</v>
      </c>
      <c r="D228" s="185" t="s">
        <v>323</v>
      </c>
      <c r="E228" s="14">
        <v>2009</v>
      </c>
      <c r="F228" s="57">
        <v>15.8</v>
      </c>
      <c r="G228" s="57"/>
      <c r="H228" s="184">
        <f t="shared" si="4"/>
        <v>1</v>
      </c>
      <c r="I228" s="184"/>
      <c r="J228" s="184"/>
      <c r="K228" s="58"/>
      <c r="L228" s="58"/>
      <c r="M228" s="58"/>
      <c r="N228" s="58"/>
      <c r="O228" s="58"/>
      <c r="P228" s="58"/>
      <c r="Q228" s="58">
        <v>1</v>
      </c>
      <c r="R228" s="58"/>
      <c r="S228" s="58"/>
      <c r="T228" s="58"/>
      <c r="U228" s="58"/>
      <c r="V228" s="58"/>
      <c r="W228" s="456"/>
      <c r="X228" s="456"/>
      <c r="Y228" s="58"/>
      <c r="Z228" s="58"/>
      <c r="AA228" s="58"/>
      <c r="AB228" s="58"/>
      <c r="AC228" s="58"/>
      <c r="AD228" s="58"/>
    </row>
    <row r="229" spans="1:30" ht="12.75">
      <c r="A229" s="10">
        <v>22</v>
      </c>
      <c r="B229" s="162" t="s">
        <v>336</v>
      </c>
      <c r="C229" s="162" t="s">
        <v>171</v>
      </c>
      <c r="D229" s="185" t="s">
        <v>203</v>
      </c>
      <c r="E229" s="14">
        <v>2008</v>
      </c>
      <c r="F229" s="57">
        <v>18.2</v>
      </c>
      <c r="G229" s="57"/>
      <c r="H229" s="184">
        <f t="shared" si="4"/>
        <v>1</v>
      </c>
      <c r="I229" s="184"/>
      <c r="J229" s="184"/>
      <c r="K229" s="58"/>
      <c r="L229" s="58"/>
      <c r="M229" s="58"/>
      <c r="N229" s="58"/>
      <c r="O229" s="58"/>
      <c r="P229" s="58"/>
      <c r="Q229" s="58"/>
      <c r="R229" s="58"/>
      <c r="S229" s="58">
        <v>1</v>
      </c>
      <c r="T229" s="58"/>
      <c r="U229" s="58"/>
      <c r="V229" s="58"/>
      <c r="W229" s="456"/>
      <c r="X229" s="456"/>
      <c r="Y229" s="58"/>
      <c r="Z229" s="58"/>
      <c r="AA229" s="58"/>
      <c r="AB229" s="58"/>
      <c r="AC229" s="58"/>
      <c r="AD229" s="58"/>
    </row>
    <row r="230" spans="1:30" ht="12.75">
      <c r="A230">
        <v>23</v>
      </c>
      <c r="B230" s="162" t="s">
        <v>393</v>
      </c>
      <c r="C230" s="162" t="s">
        <v>134</v>
      </c>
      <c r="D230" s="185" t="s">
        <v>111</v>
      </c>
      <c r="E230" s="14">
        <v>2008</v>
      </c>
      <c r="F230" s="57">
        <v>17</v>
      </c>
      <c r="G230" s="57">
        <v>15.4</v>
      </c>
      <c r="H230" s="184">
        <f t="shared" si="4"/>
        <v>4</v>
      </c>
      <c r="I230" s="184"/>
      <c r="J230" s="184"/>
      <c r="K230" s="58">
        <v>1</v>
      </c>
      <c r="L230" s="58">
        <v>1</v>
      </c>
      <c r="M230" s="58"/>
      <c r="N230" s="58"/>
      <c r="O230" s="58"/>
      <c r="P230" s="58"/>
      <c r="Q230" s="58"/>
      <c r="R230" s="58">
        <v>1</v>
      </c>
      <c r="S230" s="58">
        <v>1</v>
      </c>
      <c r="T230" s="58"/>
      <c r="U230" s="58"/>
      <c r="V230" s="58"/>
      <c r="W230" s="456"/>
      <c r="X230" s="456"/>
      <c r="Y230" s="58"/>
      <c r="Z230" s="58"/>
      <c r="AA230" s="58"/>
      <c r="AB230" s="58"/>
      <c r="AC230" s="58"/>
      <c r="AD230" s="58"/>
    </row>
    <row r="231" spans="1:30" ht="12.75">
      <c r="A231" s="10">
        <v>24</v>
      </c>
      <c r="B231" s="164" t="s">
        <v>418</v>
      </c>
      <c r="C231" s="162" t="s">
        <v>181</v>
      </c>
      <c r="D231" s="162" t="s">
        <v>213</v>
      </c>
      <c r="E231" s="195">
        <v>2009</v>
      </c>
      <c r="F231" s="57">
        <v>22.7</v>
      </c>
      <c r="G231" s="57">
        <v>19.7</v>
      </c>
      <c r="H231" s="184">
        <f t="shared" si="4"/>
        <v>2</v>
      </c>
      <c r="I231" s="184"/>
      <c r="J231" s="184"/>
      <c r="K231" s="58"/>
      <c r="L231" s="58">
        <v>1</v>
      </c>
      <c r="M231" s="58"/>
      <c r="N231" s="58"/>
      <c r="O231" s="58"/>
      <c r="P231" s="69"/>
      <c r="Q231" s="69"/>
      <c r="R231" s="58"/>
      <c r="S231" s="58">
        <v>1</v>
      </c>
      <c r="T231" s="58"/>
      <c r="U231" s="58"/>
      <c r="V231" s="58"/>
      <c r="W231" s="456"/>
      <c r="X231" s="456"/>
      <c r="Y231" s="58"/>
      <c r="Z231" s="58"/>
      <c r="AA231" s="58"/>
      <c r="AB231" s="58"/>
      <c r="AC231" s="58"/>
      <c r="AD231" s="58"/>
    </row>
    <row r="232" spans="1:30" ht="12.75">
      <c r="A232">
        <v>25</v>
      </c>
      <c r="B232" s="164" t="s">
        <v>811</v>
      </c>
      <c r="C232" s="162" t="s">
        <v>193</v>
      </c>
      <c r="D232" s="162" t="s">
        <v>114</v>
      </c>
      <c r="E232" s="195">
        <v>2009</v>
      </c>
      <c r="F232" s="57">
        <v>31.7</v>
      </c>
      <c r="G232" s="57"/>
      <c r="H232" s="184"/>
      <c r="I232" s="184"/>
      <c r="J232" s="184"/>
      <c r="K232" s="58"/>
      <c r="L232" s="58"/>
      <c r="M232" s="58"/>
      <c r="N232" s="58"/>
      <c r="O232" s="58"/>
      <c r="P232" s="69"/>
      <c r="Q232" s="69"/>
      <c r="R232" s="58"/>
      <c r="S232" s="58">
        <v>1</v>
      </c>
      <c r="T232" s="58"/>
      <c r="U232" s="58"/>
      <c r="V232" s="58"/>
      <c r="W232" s="456"/>
      <c r="X232" s="456"/>
      <c r="Y232" s="58"/>
      <c r="Z232" s="58"/>
      <c r="AA232" s="58"/>
      <c r="AB232" s="58"/>
      <c r="AC232" s="58"/>
      <c r="AD232" s="58"/>
    </row>
    <row r="233" spans="1:30" ht="12.75">
      <c r="A233" s="10">
        <v>26</v>
      </c>
      <c r="B233" s="162" t="s">
        <v>130</v>
      </c>
      <c r="C233" s="162" t="s">
        <v>278</v>
      </c>
      <c r="D233" s="185" t="s">
        <v>203</v>
      </c>
      <c r="E233" s="14">
        <v>2008</v>
      </c>
      <c r="F233" s="57">
        <v>18.7</v>
      </c>
      <c r="G233" s="57">
        <v>17.3</v>
      </c>
      <c r="H233" s="184">
        <f aca="true" t="shared" si="5" ref="H233:H239">SUM(I233:AB233)</f>
        <v>5</v>
      </c>
      <c r="I233" s="184"/>
      <c r="J233" s="184"/>
      <c r="K233" s="58">
        <v>1</v>
      </c>
      <c r="L233" s="58">
        <v>1</v>
      </c>
      <c r="M233" s="58"/>
      <c r="N233" s="58"/>
      <c r="O233" s="58"/>
      <c r="P233" s="58"/>
      <c r="Q233" s="58">
        <v>1</v>
      </c>
      <c r="R233" s="58">
        <v>1</v>
      </c>
      <c r="S233" s="58">
        <v>1</v>
      </c>
      <c r="T233" s="58"/>
      <c r="U233" s="58"/>
      <c r="V233" s="58"/>
      <c r="W233" s="456"/>
      <c r="X233" s="456"/>
      <c r="Y233" s="58"/>
      <c r="Z233" s="58"/>
      <c r="AA233" s="58"/>
      <c r="AB233" s="58"/>
      <c r="AC233" s="58"/>
      <c r="AD233" s="58"/>
    </row>
    <row r="234" spans="1:30" ht="12.75">
      <c r="A234">
        <v>27</v>
      </c>
      <c r="B234" s="164" t="s">
        <v>305</v>
      </c>
      <c r="C234" s="162" t="s">
        <v>306</v>
      </c>
      <c r="D234" s="185" t="s">
        <v>179</v>
      </c>
      <c r="E234" s="14">
        <v>2009</v>
      </c>
      <c r="F234" s="57">
        <v>26.6</v>
      </c>
      <c r="G234" s="57"/>
      <c r="H234" s="184">
        <f t="shared" si="5"/>
        <v>1</v>
      </c>
      <c r="I234" s="184"/>
      <c r="J234" s="184"/>
      <c r="K234" s="69"/>
      <c r="L234" s="58">
        <v>1</v>
      </c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456"/>
      <c r="X234" s="456"/>
      <c r="Y234" s="58"/>
      <c r="Z234" s="58"/>
      <c r="AA234" s="58"/>
      <c r="AB234" s="58"/>
      <c r="AC234" s="58"/>
      <c r="AD234" s="58"/>
    </row>
    <row r="235" spans="1:30" ht="12.75">
      <c r="A235" s="10">
        <v>28</v>
      </c>
      <c r="B235" s="162" t="s">
        <v>144</v>
      </c>
      <c r="C235" s="162" t="s">
        <v>194</v>
      </c>
      <c r="D235" s="185" t="s">
        <v>124</v>
      </c>
      <c r="E235" s="14">
        <v>2008</v>
      </c>
      <c r="F235" s="57">
        <v>7</v>
      </c>
      <c r="G235" s="57">
        <v>4.9</v>
      </c>
      <c r="H235" s="184">
        <f t="shared" si="5"/>
        <v>14</v>
      </c>
      <c r="I235" s="184"/>
      <c r="J235" s="184"/>
      <c r="K235" s="58">
        <v>1</v>
      </c>
      <c r="L235" s="58">
        <v>1</v>
      </c>
      <c r="M235" s="58">
        <v>10</v>
      </c>
      <c r="N235" s="58">
        <v>1</v>
      </c>
      <c r="O235" s="58"/>
      <c r="P235" s="58"/>
      <c r="Q235" s="58"/>
      <c r="R235" s="58">
        <v>1</v>
      </c>
      <c r="S235" s="58"/>
      <c r="T235" s="58"/>
      <c r="U235" s="58"/>
      <c r="V235" s="58"/>
      <c r="W235" s="456"/>
      <c r="X235" s="456"/>
      <c r="Y235" s="58"/>
      <c r="Z235" s="58"/>
      <c r="AA235" s="58"/>
      <c r="AB235" s="58"/>
      <c r="AC235" s="58"/>
      <c r="AD235" s="58"/>
    </row>
    <row r="236" spans="1:30" ht="12.75">
      <c r="A236">
        <v>29</v>
      </c>
      <c r="B236" s="164" t="s">
        <v>144</v>
      </c>
      <c r="C236" s="162" t="s">
        <v>145</v>
      </c>
      <c r="D236" s="185" t="s">
        <v>124</v>
      </c>
      <c r="E236" s="14">
        <v>2009</v>
      </c>
      <c r="F236" s="57">
        <v>8.8</v>
      </c>
      <c r="G236" s="57">
        <v>8.3</v>
      </c>
      <c r="H236" s="184">
        <f t="shared" si="5"/>
        <v>6</v>
      </c>
      <c r="I236" s="184"/>
      <c r="J236" s="184"/>
      <c r="K236" s="69">
        <v>1</v>
      </c>
      <c r="L236" s="58">
        <v>1</v>
      </c>
      <c r="M236" s="58"/>
      <c r="N236" s="58">
        <v>1</v>
      </c>
      <c r="O236" s="58"/>
      <c r="P236" s="58"/>
      <c r="Q236" s="58">
        <v>1</v>
      </c>
      <c r="R236" s="58">
        <v>1</v>
      </c>
      <c r="S236" s="58">
        <v>1</v>
      </c>
      <c r="T236" s="58"/>
      <c r="U236" s="58"/>
      <c r="V236" s="58"/>
      <c r="W236" s="456"/>
      <c r="X236" s="456"/>
      <c r="Y236" s="58"/>
      <c r="Z236" s="58"/>
      <c r="AA236" s="58"/>
      <c r="AB236" s="58"/>
      <c r="AC236" s="58"/>
      <c r="AD236" s="58"/>
    </row>
    <row r="237" spans="1:30" ht="12.75">
      <c r="A237" s="10">
        <v>30</v>
      </c>
      <c r="B237" s="162" t="s">
        <v>230</v>
      </c>
      <c r="C237" s="162" t="s">
        <v>250</v>
      </c>
      <c r="D237" s="185" t="s">
        <v>111</v>
      </c>
      <c r="E237" s="14">
        <v>2008</v>
      </c>
      <c r="F237" s="57">
        <v>13.4</v>
      </c>
      <c r="G237" s="57"/>
      <c r="H237" s="184">
        <f t="shared" si="5"/>
        <v>11</v>
      </c>
      <c r="I237" s="184"/>
      <c r="J237" s="184"/>
      <c r="K237" s="58"/>
      <c r="L237" s="58">
        <v>1</v>
      </c>
      <c r="M237" s="58">
        <v>10</v>
      </c>
      <c r="N237" s="58"/>
      <c r="O237" s="58"/>
      <c r="P237" s="58"/>
      <c r="Q237" s="58"/>
      <c r="R237" s="58"/>
      <c r="S237" s="58"/>
      <c r="T237" s="58"/>
      <c r="U237" s="58"/>
      <c r="V237" s="58"/>
      <c r="W237" s="456"/>
      <c r="X237" s="456"/>
      <c r="Y237" s="58"/>
      <c r="Z237" s="58"/>
      <c r="AA237" s="58"/>
      <c r="AB237" s="58"/>
      <c r="AC237" s="58"/>
      <c r="AD237" s="58"/>
    </row>
    <row r="238" spans="1:30" ht="12.75">
      <c r="A238">
        <v>31</v>
      </c>
      <c r="B238" s="164" t="s">
        <v>329</v>
      </c>
      <c r="C238" s="162" t="s">
        <v>134</v>
      </c>
      <c r="D238" s="162" t="s">
        <v>124</v>
      </c>
      <c r="E238" s="14">
        <v>2009</v>
      </c>
      <c r="F238" s="57"/>
      <c r="G238" s="57"/>
      <c r="H238" s="184">
        <f t="shared" si="5"/>
        <v>0</v>
      </c>
      <c r="I238" s="184"/>
      <c r="J238" s="184"/>
      <c r="K238" s="58"/>
      <c r="L238" s="58"/>
      <c r="M238" s="58"/>
      <c r="N238" s="58"/>
      <c r="O238" s="58"/>
      <c r="P238" s="69"/>
      <c r="Q238" s="69"/>
      <c r="R238" s="58"/>
      <c r="S238" s="58"/>
      <c r="T238" s="58"/>
      <c r="U238" s="58"/>
      <c r="V238" s="58"/>
      <c r="W238" s="456"/>
      <c r="X238" s="456"/>
      <c r="Y238" s="58"/>
      <c r="Z238" s="58"/>
      <c r="AA238" s="58"/>
      <c r="AB238" s="58"/>
      <c r="AC238" s="58"/>
      <c r="AD238" s="58"/>
    </row>
    <row r="239" spans="1:30" ht="12.75">
      <c r="A239" s="10">
        <v>32</v>
      </c>
      <c r="B239" s="164" t="s">
        <v>286</v>
      </c>
      <c r="C239" s="162" t="s">
        <v>222</v>
      </c>
      <c r="D239" s="185" t="s">
        <v>205</v>
      </c>
      <c r="E239" s="14">
        <v>2009</v>
      </c>
      <c r="F239" s="57">
        <v>6</v>
      </c>
      <c r="G239" s="57">
        <v>3.1</v>
      </c>
      <c r="H239" s="184">
        <f t="shared" si="5"/>
        <v>78</v>
      </c>
      <c r="I239" s="184"/>
      <c r="J239" s="184"/>
      <c r="K239" s="69">
        <v>15</v>
      </c>
      <c r="L239" s="58">
        <v>10</v>
      </c>
      <c r="M239" s="58">
        <v>10</v>
      </c>
      <c r="N239" s="58">
        <v>20</v>
      </c>
      <c r="O239" s="58">
        <v>20</v>
      </c>
      <c r="P239" s="58"/>
      <c r="Q239" s="58"/>
      <c r="R239" s="58">
        <v>1</v>
      </c>
      <c r="S239" s="58">
        <v>2</v>
      </c>
      <c r="T239" s="58"/>
      <c r="U239" s="58"/>
      <c r="V239" s="58"/>
      <c r="W239" s="456"/>
      <c r="X239" s="456"/>
      <c r="Y239" s="58"/>
      <c r="Z239" s="58"/>
      <c r="AA239" s="58"/>
      <c r="AB239" s="58"/>
      <c r="AC239" s="58"/>
      <c r="AD239" s="58"/>
    </row>
    <row r="240" spans="1:30" ht="12.75">
      <c r="A240">
        <v>33</v>
      </c>
      <c r="B240" s="162" t="s">
        <v>346</v>
      </c>
      <c r="C240" s="162" t="s">
        <v>125</v>
      </c>
      <c r="D240" s="162" t="s">
        <v>179</v>
      </c>
      <c r="E240" s="195">
        <v>2008</v>
      </c>
      <c r="F240" s="57">
        <v>14.9</v>
      </c>
      <c r="G240" s="57"/>
      <c r="H240" s="184"/>
      <c r="I240" s="184"/>
      <c r="J240" s="184"/>
      <c r="K240" s="58"/>
      <c r="L240" s="58"/>
      <c r="M240" s="58"/>
      <c r="N240" s="58"/>
      <c r="O240" s="58"/>
      <c r="P240" s="69"/>
      <c r="Q240" s="69"/>
      <c r="R240" s="58"/>
      <c r="S240" s="58">
        <v>1</v>
      </c>
      <c r="T240" s="58"/>
      <c r="U240" s="58"/>
      <c r="V240" s="58"/>
      <c r="W240" s="456"/>
      <c r="X240" s="456"/>
      <c r="Y240" s="58"/>
      <c r="Z240" s="58"/>
      <c r="AA240" s="58"/>
      <c r="AB240" s="58"/>
      <c r="AC240" s="58"/>
      <c r="AD240" s="58"/>
    </row>
    <row r="241" spans="1:30" s="10" customFormat="1" ht="12.75">
      <c r="A241" s="10">
        <v>34</v>
      </c>
      <c r="B241" s="162" t="s">
        <v>240</v>
      </c>
      <c r="C241" s="162" t="s">
        <v>233</v>
      </c>
      <c r="D241" s="185" t="s">
        <v>89</v>
      </c>
      <c r="E241" s="14">
        <v>2008</v>
      </c>
      <c r="F241" s="57">
        <v>7.5</v>
      </c>
      <c r="G241" s="57"/>
      <c r="H241" s="184">
        <f>SUM(I241:AB241)</f>
        <v>1</v>
      </c>
      <c r="I241" s="184"/>
      <c r="J241" s="184"/>
      <c r="K241" s="58"/>
      <c r="L241" s="58"/>
      <c r="M241" s="58"/>
      <c r="N241" s="58"/>
      <c r="O241" s="58"/>
      <c r="P241" s="69"/>
      <c r="Q241" s="69"/>
      <c r="R241" s="58">
        <v>1</v>
      </c>
      <c r="S241" s="58"/>
      <c r="T241" s="58"/>
      <c r="U241" s="58"/>
      <c r="V241" s="58"/>
      <c r="W241" s="456"/>
      <c r="X241" s="456"/>
      <c r="Y241" s="58"/>
      <c r="Z241" s="58"/>
      <c r="AA241" s="58"/>
      <c r="AB241" s="58"/>
      <c r="AC241" s="58"/>
      <c r="AD241" s="58"/>
    </row>
    <row r="242" spans="1:30" s="10" customFormat="1" ht="12.75">
      <c r="A242">
        <v>35</v>
      </c>
      <c r="B242" s="164" t="s">
        <v>302</v>
      </c>
      <c r="C242" s="162" t="s">
        <v>118</v>
      </c>
      <c r="D242" s="162" t="s">
        <v>88</v>
      </c>
      <c r="E242" s="14">
        <v>2009</v>
      </c>
      <c r="F242" s="57"/>
      <c r="G242" s="57"/>
      <c r="H242" s="184">
        <f>SUM(I242:AB242)</f>
        <v>0</v>
      </c>
      <c r="I242" s="184"/>
      <c r="J242" s="184"/>
      <c r="K242" s="58"/>
      <c r="L242" s="58"/>
      <c r="M242" s="58"/>
      <c r="N242" s="58"/>
      <c r="O242" s="58"/>
      <c r="P242" s="69"/>
      <c r="Q242" s="69"/>
      <c r="R242" s="58"/>
      <c r="S242" s="58"/>
      <c r="T242" s="58"/>
      <c r="U242" s="58"/>
      <c r="V242" s="58"/>
      <c r="W242" s="456"/>
      <c r="X242" s="456"/>
      <c r="Y242" s="58"/>
      <c r="Z242" s="58"/>
      <c r="AA242" s="58"/>
      <c r="AB242" s="58"/>
      <c r="AC242" s="58"/>
      <c r="AD242" s="58"/>
    </row>
    <row r="243" spans="1:30" s="10" customFormat="1" ht="12.75">
      <c r="A243" s="10">
        <v>36</v>
      </c>
      <c r="B243" s="162" t="s">
        <v>273</v>
      </c>
      <c r="C243" s="162" t="s">
        <v>125</v>
      </c>
      <c r="D243" s="185" t="s">
        <v>264</v>
      </c>
      <c r="E243" s="14">
        <v>2008</v>
      </c>
      <c r="F243" s="57">
        <v>18</v>
      </c>
      <c r="G243" s="57">
        <v>8.3</v>
      </c>
      <c r="H243" s="184">
        <f>SUM(I243:AB243)</f>
        <v>34</v>
      </c>
      <c r="I243" s="184"/>
      <c r="J243" s="184"/>
      <c r="K243" s="58"/>
      <c r="L243" s="58">
        <v>1</v>
      </c>
      <c r="M243" s="58">
        <v>10</v>
      </c>
      <c r="N243" s="58">
        <v>1</v>
      </c>
      <c r="O243" s="58">
        <v>20</v>
      </c>
      <c r="P243" s="58"/>
      <c r="Q243" s="58"/>
      <c r="R243" s="58">
        <v>1</v>
      </c>
      <c r="S243" s="58">
        <v>1</v>
      </c>
      <c r="T243" s="58"/>
      <c r="U243" s="58"/>
      <c r="V243" s="58"/>
      <c r="W243" s="456"/>
      <c r="X243" s="456"/>
      <c r="Y243" s="58"/>
      <c r="Z243" s="58"/>
      <c r="AA243" s="58"/>
      <c r="AB243" s="58"/>
      <c r="AC243" s="58"/>
      <c r="AD243" s="58"/>
    </row>
    <row r="244" spans="1:30" s="10" customFormat="1" ht="12.75">
      <c r="A244">
        <v>37</v>
      </c>
      <c r="B244" s="164" t="s">
        <v>255</v>
      </c>
      <c r="C244" s="162" t="s">
        <v>256</v>
      </c>
      <c r="D244" s="185" t="s">
        <v>213</v>
      </c>
      <c r="E244" s="14">
        <v>2009</v>
      </c>
      <c r="F244" s="57">
        <v>17.6</v>
      </c>
      <c r="G244" s="57">
        <v>12.6</v>
      </c>
      <c r="H244" s="184">
        <f>SUM(I244:AB244)</f>
        <v>19</v>
      </c>
      <c r="I244" s="184"/>
      <c r="J244" s="184"/>
      <c r="K244" s="69"/>
      <c r="L244" s="58">
        <v>1</v>
      </c>
      <c r="M244" s="58">
        <v>10</v>
      </c>
      <c r="N244" s="58">
        <v>1</v>
      </c>
      <c r="O244" s="58"/>
      <c r="P244" s="69"/>
      <c r="Q244" s="69">
        <v>6</v>
      </c>
      <c r="R244" s="58">
        <v>1</v>
      </c>
      <c r="S244" s="58"/>
      <c r="T244" s="58"/>
      <c r="U244" s="58"/>
      <c r="V244" s="58"/>
      <c r="W244" s="456"/>
      <c r="X244" s="456"/>
      <c r="Y244" s="58"/>
      <c r="Z244" s="58"/>
      <c r="AA244" s="58"/>
      <c r="AB244" s="58"/>
      <c r="AC244" s="58"/>
      <c r="AD244" s="58"/>
    </row>
    <row r="245" spans="1:30" s="10" customFormat="1" ht="12.75">
      <c r="A245" s="10">
        <v>38</v>
      </c>
      <c r="B245" s="162" t="s">
        <v>140</v>
      </c>
      <c r="C245" s="162" t="s">
        <v>141</v>
      </c>
      <c r="D245" s="185" t="s">
        <v>108</v>
      </c>
      <c r="E245" s="14">
        <v>2008</v>
      </c>
      <c r="F245" s="241" t="s">
        <v>764</v>
      </c>
      <c r="G245" s="241" t="s">
        <v>808</v>
      </c>
      <c r="H245" s="184">
        <f>SUM(I245:AB245)</f>
        <v>138</v>
      </c>
      <c r="I245" s="184"/>
      <c r="J245" s="184"/>
      <c r="K245" s="69"/>
      <c r="L245" s="58"/>
      <c r="M245" s="193">
        <v>10</v>
      </c>
      <c r="N245" s="58"/>
      <c r="O245" s="193">
        <v>20</v>
      </c>
      <c r="P245" s="69"/>
      <c r="Q245" s="69"/>
      <c r="R245" s="58"/>
      <c r="S245" s="58">
        <v>8</v>
      </c>
      <c r="T245" s="58"/>
      <c r="U245" s="58"/>
      <c r="V245" s="58"/>
      <c r="W245" s="456"/>
      <c r="X245" s="456"/>
      <c r="Y245" s="58"/>
      <c r="Z245" s="58"/>
      <c r="AA245" s="460">
        <v>100</v>
      </c>
      <c r="AB245" s="58"/>
      <c r="AC245" s="58"/>
      <c r="AD245" s="58"/>
    </row>
    <row r="246" spans="1:30" s="10" customFormat="1" ht="12.75">
      <c r="A246">
        <v>39</v>
      </c>
      <c r="B246" s="162" t="s">
        <v>818</v>
      </c>
      <c r="C246" s="162" t="s">
        <v>437</v>
      </c>
      <c r="D246" s="162" t="s">
        <v>142</v>
      </c>
      <c r="E246" s="195">
        <v>2008</v>
      </c>
      <c r="F246" s="57">
        <v>34</v>
      </c>
      <c r="G246" s="57"/>
      <c r="H246" s="184"/>
      <c r="I246" s="184"/>
      <c r="J246" s="184"/>
      <c r="K246" s="58"/>
      <c r="L246" s="58"/>
      <c r="M246" s="58"/>
      <c r="N246" s="58"/>
      <c r="O246" s="58"/>
      <c r="P246" s="69"/>
      <c r="Q246" s="69"/>
      <c r="R246" s="58"/>
      <c r="S246" s="58">
        <v>1</v>
      </c>
      <c r="T246" s="58"/>
      <c r="U246" s="58"/>
      <c r="V246" s="58"/>
      <c r="W246" s="456"/>
      <c r="X246" s="456"/>
      <c r="Y246" s="58"/>
      <c r="Z246" s="58"/>
      <c r="AA246" s="58"/>
      <c r="AB246" s="58"/>
      <c r="AC246" s="58"/>
      <c r="AD246" s="58"/>
    </row>
    <row r="247" spans="1:30" s="10" customFormat="1" ht="12.75">
      <c r="A247" s="10">
        <v>40</v>
      </c>
      <c r="B247" s="164" t="s">
        <v>139</v>
      </c>
      <c r="C247" s="162" t="s">
        <v>134</v>
      </c>
      <c r="D247" s="185" t="s">
        <v>111</v>
      </c>
      <c r="E247" s="14">
        <v>2009</v>
      </c>
      <c r="F247" s="57">
        <v>6.7</v>
      </c>
      <c r="G247" s="57">
        <v>3.5</v>
      </c>
      <c r="H247" s="184">
        <f aca="true" t="shared" si="6" ref="H247:H254">SUM(I247:AB247)</f>
        <v>62</v>
      </c>
      <c r="I247" s="184"/>
      <c r="J247" s="184"/>
      <c r="K247" s="58">
        <v>1</v>
      </c>
      <c r="L247" s="58">
        <v>15</v>
      </c>
      <c r="M247" s="15">
        <v>10</v>
      </c>
      <c r="N247" s="58">
        <v>15</v>
      </c>
      <c r="O247" s="58">
        <v>20</v>
      </c>
      <c r="P247" s="58"/>
      <c r="Q247" s="58"/>
      <c r="R247" s="58">
        <v>1</v>
      </c>
      <c r="S247" s="58"/>
      <c r="T247" s="58"/>
      <c r="U247" s="58"/>
      <c r="V247" s="58"/>
      <c r="W247" s="456"/>
      <c r="X247" s="456"/>
      <c r="Y247" s="58"/>
      <c r="Z247" s="58"/>
      <c r="AA247" s="58"/>
      <c r="AB247" s="58"/>
      <c r="AC247" s="58"/>
      <c r="AD247" s="58"/>
    </row>
    <row r="248" spans="1:30" s="10" customFormat="1" ht="12.75">
      <c r="A248">
        <v>41</v>
      </c>
      <c r="B248" s="162" t="s">
        <v>743</v>
      </c>
      <c r="C248" s="162" t="s">
        <v>744</v>
      </c>
      <c r="D248" s="162" t="s">
        <v>81</v>
      </c>
      <c r="E248" s="195">
        <v>2008</v>
      </c>
      <c r="F248" s="57">
        <v>11.1</v>
      </c>
      <c r="G248" s="57">
        <v>7.7</v>
      </c>
      <c r="H248" s="184">
        <f t="shared" si="6"/>
        <v>18</v>
      </c>
      <c r="I248" s="184"/>
      <c r="J248" s="184"/>
      <c r="K248" s="58"/>
      <c r="L248" s="58">
        <v>6</v>
      </c>
      <c r="M248" s="58">
        <v>10</v>
      </c>
      <c r="N248" s="58">
        <v>1</v>
      </c>
      <c r="O248" s="58"/>
      <c r="P248" s="69"/>
      <c r="Q248" s="69"/>
      <c r="R248" s="58"/>
      <c r="S248" s="58">
        <v>1</v>
      </c>
      <c r="T248" s="58"/>
      <c r="U248" s="58"/>
      <c r="V248" s="58"/>
      <c r="W248" s="456"/>
      <c r="X248" s="456"/>
      <c r="Y248" s="58"/>
      <c r="Z248" s="58"/>
      <c r="AA248" s="58"/>
      <c r="AB248" s="58"/>
      <c r="AC248" s="58"/>
      <c r="AD248" s="58"/>
    </row>
    <row r="249" spans="1:30" s="10" customFormat="1" ht="12.75">
      <c r="A249" s="10">
        <v>42</v>
      </c>
      <c r="B249" s="162" t="s">
        <v>245</v>
      </c>
      <c r="C249" s="162" t="s">
        <v>129</v>
      </c>
      <c r="D249" s="185" t="s">
        <v>208</v>
      </c>
      <c r="E249" s="14">
        <v>2008</v>
      </c>
      <c r="F249" s="57">
        <v>13.9</v>
      </c>
      <c r="G249" s="57">
        <v>11.3</v>
      </c>
      <c r="H249" s="184">
        <f t="shared" si="6"/>
        <v>12</v>
      </c>
      <c r="I249" s="184"/>
      <c r="J249" s="184"/>
      <c r="K249" s="58"/>
      <c r="L249" s="58">
        <v>1</v>
      </c>
      <c r="M249" s="58">
        <v>10</v>
      </c>
      <c r="N249" s="58">
        <v>1</v>
      </c>
      <c r="O249" s="58"/>
      <c r="P249" s="69"/>
      <c r="Q249" s="69"/>
      <c r="R249" s="58"/>
      <c r="S249" s="58"/>
      <c r="T249" s="58"/>
      <c r="U249" s="58"/>
      <c r="V249" s="58"/>
      <c r="W249" s="456"/>
      <c r="X249" s="456"/>
      <c r="Y249" s="58"/>
      <c r="Z249" s="58"/>
      <c r="AA249" s="58"/>
      <c r="AB249" s="58"/>
      <c r="AC249" s="58"/>
      <c r="AD249" s="58"/>
    </row>
    <row r="250" spans="1:30" s="10" customFormat="1" ht="12.75">
      <c r="A250">
        <v>43</v>
      </c>
      <c r="B250" s="162" t="s">
        <v>170</v>
      </c>
      <c r="C250" s="162" t="s">
        <v>193</v>
      </c>
      <c r="D250" s="185" t="s">
        <v>108</v>
      </c>
      <c r="E250" s="14">
        <v>2008</v>
      </c>
      <c r="F250" s="57">
        <v>7.6</v>
      </c>
      <c r="G250" s="57">
        <v>5.2</v>
      </c>
      <c r="H250" s="184">
        <f t="shared" si="6"/>
        <v>96</v>
      </c>
      <c r="I250" s="184"/>
      <c r="J250" s="184"/>
      <c r="K250" s="58">
        <v>6</v>
      </c>
      <c r="L250" s="58">
        <v>1</v>
      </c>
      <c r="M250" s="58">
        <v>10</v>
      </c>
      <c r="N250" s="58">
        <v>30</v>
      </c>
      <c r="O250" s="58">
        <v>20</v>
      </c>
      <c r="P250" s="69"/>
      <c r="Q250" s="69">
        <v>10</v>
      </c>
      <c r="R250" s="58">
        <v>15</v>
      </c>
      <c r="S250" s="58">
        <v>4</v>
      </c>
      <c r="T250" s="58"/>
      <c r="U250" s="58"/>
      <c r="V250" s="58"/>
      <c r="W250" s="456"/>
      <c r="X250" s="456"/>
      <c r="Y250" s="58"/>
      <c r="Z250" s="58"/>
      <c r="AA250" s="58"/>
      <c r="AB250" s="58"/>
      <c r="AC250" s="58"/>
      <c r="AD250" s="58"/>
    </row>
    <row r="251" spans="1:30" s="10" customFormat="1" ht="12.75">
      <c r="A251" s="10">
        <v>44</v>
      </c>
      <c r="B251" s="162" t="s">
        <v>430</v>
      </c>
      <c r="C251" s="162" t="s">
        <v>126</v>
      </c>
      <c r="D251" s="185" t="s">
        <v>209</v>
      </c>
      <c r="E251" s="14">
        <v>2008</v>
      </c>
      <c r="F251" s="57">
        <v>30.1</v>
      </c>
      <c r="G251" s="57"/>
      <c r="H251" s="184">
        <f t="shared" si="6"/>
        <v>1</v>
      </c>
      <c r="I251" s="184"/>
      <c r="J251" s="184"/>
      <c r="K251" s="58"/>
      <c r="L251" s="58"/>
      <c r="M251" s="58"/>
      <c r="N251" s="58"/>
      <c r="O251" s="58"/>
      <c r="P251" s="69"/>
      <c r="Q251" s="69"/>
      <c r="R251" s="58"/>
      <c r="S251" s="58">
        <v>1</v>
      </c>
      <c r="T251" s="58"/>
      <c r="U251" s="58"/>
      <c r="V251" s="58"/>
      <c r="W251" s="456"/>
      <c r="X251" s="456"/>
      <c r="Y251" s="58"/>
      <c r="Z251" s="58"/>
      <c r="AA251" s="58"/>
      <c r="AB251" s="58"/>
      <c r="AC251" s="58"/>
      <c r="AD251" s="58"/>
    </row>
    <row r="252" spans="1:30" s="10" customFormat="1" ht="12.75">
      <c r="A252">
        <v>45</v>
      </c>
      <c r="B252" s="162" t="s">
        <v>251</v>
      </c>
      <c r="C252" s="162" t="s">
        <v>451</v>
      </c>
      <c r="D252" s="185" t="s">
        <v>114</v>
      </c>
      <c r="E252" s="14">
        <v>2008</v>
      </c>
      <c r="F252" s="57">
        <v>20.3</v>
      </c>
      <c r="G252" s="57">
        <v>17.8</v>
      </c>
      <c r="H252" s="184">
        <f t="shared" si="6"/>
        <v>2</v>
      </c>
      <c r="I252" s="184"/>
      <c r="J252" s="184"/>
      <c r="K252" s="58"/>
      <c r="L252" s="58">
        <v>1</v>
      </c>
      <c r="M252" s="58"/>
      <c r="N252" s="58"/>
      <c r="O252" s="45"/>
      <c r="P252" s="58"/>
      <c r="Q252" s="58"/>
      <c r="R252" s="58"/>
      <c r="S252" s="58">
        <v>1</v>
      </c>
      <c r="T252" s="58"/>
      <c r="U252" s="58"/>
      <c r="V252" s="58"/>
      <c r="W252" s="456"/>
      <c r="X252" s="456"/>
      <c r="Y252" s="58"/>
      <c r="Z252" s="58"/>
      <c r="AA252" s="58"/>
      <c r="AB252" s="58"/>
      <c r="AC252" s="58"/>
      <c r="AD252" s="58"/>
    </row>
    <row r="253" spans="1:30" s="10" customFormat="1" ht="12.75">
      <c r="A253" s="10">
        <v>46</v>
      </c>
      <c r="B253" s="162" t="s">
        <v>239</v>
      </c>
      <c r="C253" s="162" t="s">
        <v>207</v>
      </c>
      <c r="D253" s="162" t="s">
        <v>291</v>
      </c>
      <c r="E253" s="14">
        <v>2008</v>
      </c>
      <c r="F253" s="57"/>
      <c r="G253" s="57"/>
      <c r="H253" s="184">
        <f t="shared" si="6"/>
        <v>0</v>
      </c>
      <c r="I253" s="184"/>
      <c r="J253" s="184"/>
      <c r="K253" s="58"/>
      <c r="L253" s="58"/>
      <c r="M253" s="58"/>
      <c r="N253" s="58"/>
      <c r="O253" s="58"/>
      <c r="P253" s="69"/>
      <c r="Q253" s="69"/>
      <c r="R253" s="58"/>
      <c r="S253" s="58"/>
      <c r="T253" s="58"/>
      <c r="U253" s="58"/>
      <c r="V253" s="58"/>
      <c r="W253" s="456"/>
      <c r="X253" s="456"/>
      <c r="Y253" s="58"/>
      <c r="Z253" s="58"/>
      <c r="AA253" s="58"/>
      <c r="AB253" s="58"/>
      <c r="AC253" s="58"/>
      <c r="AD253" s="58"/>
    </row>
    <row r="254" spans="1:30" s="10" customFormat="1" ht="12.75">
      <c r="A254">
        <v>47</v>
      </c>
      <c r="B254" s="164" t="s">
        <v>470</v>
      </c>
      <c r="C254" s="162" t="s">
        <v>126</v>
      </c>
      <c r="D254" s="185" t="s">
        <v>736</v>
      </c>
      <c r="E254" s="14">
        <v>2009</v>
      </c>
      <c r="F254" s="57">
        <v>23.4</v>
      </c>
      <c r="G254" s="57"/>
      <c r="H254" s="184">
        <f t="shared" si="6"/>
        <v>2</v>
      </c>
      <c r="I254" s="184"/>
      <c r="J254" s="184"/>
      <c r="K254" s="69">
        <v>1</v>
      </c>
      <c r="L254" s="58">
        <v>1</v>
      </c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456"/>
      <c r="X254" s="456"/>
      <c r="Y254" s="58"/>
      <c r="Z254" s="58"/>
      <c r="AA254" s="58"/>
      <c r="AB254" s="58"/>
      <c r="AC254" s="58"/>
      <c r="AD254" s="58"/>
    </row>
    <row r="255" spans="1:30" s="10" customFormat="1" ht="12.75">
      <c r="A255" s="10">
        <v>48</v>
      </c>
      <c r="B255" s="162" t="s">
        <v>828</v>
      </c>
      <c r="C255" s="162" t="s">
        <v>829</v>
      </c>
      <c r="D255" s="162" t="s">
        <v>264</v>
      </c>
      <c r="E255" s="429">
        <v>2008</v>
      </c>
      <c r="F255" s="57">
        <v>40</v>
      </c>
      <c r="G255" s="57"/>
      <c r="H255" s="184"/>
      <c r="I255" s="184"/>
      <c r="J255" s="184"/>
      <c r="K255" s="58"/>
      <c r="L255" s="58"/>
      <c r="M255" s="58"/>
      <c r="N255" s="58"/>
      <c r="O255" s="58"/>
      <c r="P255" s="69"/>
      <c r="Q255" s="69"/>
      <c r="R255" s="58"/>
      <c r="S255" s="58">
        <v>1</v>
      </c>
      <c r="T255" s="58"/>
      <c r="U255" s="58"/>
      <c r="V255" s="58"/>
      <c r="W255" s="456"/>
      <c r="X255" s="456"/>
      <c r="Y255" s="58"/>
      <c r="Z255" s="58"/>
      <c r="AA255" s="58"/>
      <c r="AB255" s="58"/>
      <c r="AC255" s="58"/>
      <c r="AD255" s="58"/>
    </row>
    <row r="256" spans="1:30" s="10" customFormat="1" ht="12.75">
      <c r="A256">
        <v>49</v>
      </c>
      <c r="B256" s="164" t="s">
        <v>284</v>
      </c>
      <c r="C256" s="162" t="s">
        <v>285</v>
      </c>
      <c r="D256" s="185" t="s">
        <v>111</v>
      </c>
      <c r="E256" s="14">
        <v>2009</v>
      </c>
      <c r="F256" s="57">
        <v>17.6</v>
      </c>
      <c r="G256" s="57"/>
      <c r="H256" s="184">
        <f aca="true" t="shared" si="7" ref="H256:H272">SUM(I256:AB256)</f>
        <v>1</v>
      </c>
      <c r="I256" s="184"/>
      <c r="J256" s="184"/>
      <c r="K256" s="58"/>
      <c r="L256" s="58">
        <v>1</v>
      </c>
      <c r="M256" s="193"/>
      <c r="N256" s="58"/>
      <c r="O256" s="58"/>
      <c r="P256" s="69"/>
      <c r="Q256" s="69"/>
      <c r="R256" s="58"/>
      <c r="S256" s="58"/>
      <c r="T256" s="58"/>
      <c r="U256" s="58"/>
      <c r="V256" s="58"/>
      <c r="W256" s="456"/>
      <c r="X256" s="456"/>
      <c r="Y256" s="58"/>
      <c r="Z256" s="58"/>
      <c r="AA256" s="58"/>
      <c r="AB256" s="58"/>
      <c r="AC256" s="58"/>
      <c r="AD256" s="58"/>
    </row>
    <row r="257" spans="1:27" s="10" customFormat="1" ht="12.75">
      <c r="A257" s="10">
        <v>50</v>
      </c>
      <c r="B257" s="162" t="s">
        <v>741</v>
      </c>
      <c r="C257" s="162" t="s">
        <v>742</v>
      </c>
      <c r="D257" s="162" t="s">
        <v>117</v>
      </c>
      <c r="E257" s="195">
        <v>2008</v>
      </c>
      <c r="F257" s="57">
        <v>18.9</v>
      </c>
      <c r="G257" s="57"/>
      <c r="H257" s="184">
        <f t="shared" si="7"/>
        <v>1</v>
      </c>
      <c r="I257" s="184"/>
      <c r="J257" s="184"/>
      <c r="K257" s="58"/>
      <c r="L257" s="58">
        <v>1</v>
      </c>
      <c r="M257" s="58"/>
      <c r="N257" s="58"/>
      <c r="O257" s="58"/>
      <c r="P257" s="69"/>
      <c r="Q257" s="69"/>
      <c r="R257" s="58"/>
      <c r="S257" s="58"/>
      <c r="T257" s="58"/>
      <c r="U257" s="58"/>
      <c r="V257" s="58"/>
      <c r="W257" s="456"/>
      <c r="X257" s="456"/>
      <c r="Y257" s="58"/>
      <c r="Z257" s="58"/>
      <c r="AA257" s="58"/>
    </row>
    <row r="258" spans="1:30" s="10" customFormat="1" ht="12.75">
      <c r="A258">
        <v>51</v>
      </c>
      <c r="B258" s="162" t="s">
        <v>420</v>
      </c>
      <c r="C258" s="162" t="s">
        <v>258</v>
      </c>
      <c r="D258" s="162" t="s">
        <v>77</v>
      </c>
      <c r="E258" s="195">
        <v>2008</v>
      </c>
      <c r="F258" s="57">
        <v>22.2</v>
      </c>
      <c r="G258" s="57"/>
      <c r="H258" s="184">
        <f t="shared" si="7"/>
        <v>1</v>
      </c>
      <c r="I258" s="184"/>
      <c r="J258" s="184"/>
      <c r="K258" s="58"/>
      <c r="L258" s="58"/>
      <c r="M258" s="58"/>
      <c r="N258" s="58"/>
      <c r="O258" s="58"/>
      <c r="P258" s="69"/>
      <c r="Q258" s="69"/>
      <c r="R258" s="58"/>
      <c r="S258" s="58">
        <v>1</v>
      </c>
      <c r="T258" s="58"/>
      <c r="U258" s="58"/>
      <c r="V258" s="58"/>
      <c r="W258" s="456"/>
      <c r="X258" s="456"/>
      <c r="Y258" s="58"/>
      <c r="Z258" s="58"/>
      <c r="AA258" s="58"/>
      <c r="AB258" s="58"/>
      <c r="AC258" s="58"/>
      <c r="AD258" s="58"/>
    </row>
    <row r="259" spans="1:30" s="10" customFormat="1" ht="12.75">
      <c r="A259" s="186">
        <v>52</v>
      </c>
      <c r="B259" s="162" t="s">
        <v>634</v>
      </c>
      <c r="C259" s="162" t="s">
        <v>344</v>
      </c>
      <c r="D259" s="162" t="s">
        <v>88</v>
      </c>
      <c r="E259" s="14">
        <v>2008</v>
      </c>
      <c r="F259" s="57"/>
      <c r="G259" s="57"/>
      <c r="H259" s="184">
        <f t="shared" si="7"/>
        <v>0</v>
      </c>
      <c r="I259" s="184"/>
      <c r="J259" s="184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456"/>
      <c r="X259" s="456"/>
      <c r="Y259" s="58"/>
      <c r="Z259" s="58"/>
      <c r="AA259" s="58"/>
      <c r="AB259" s="58"/>
      <c r="AC259" s="58"/>
      <c r="AD259" s="58"/>
    </row>
    <row r="260" spans="1:30" s="10" customFormat="1" ht="12.75">
      <c r="A260" s="186"/>
      <c r="B260" s="162" t="s">
        <v>338</v>
      </c>
      <c r="C260" s="162" t="s">
        <v>339</v>
      </c>
      <c r="D260" s="185" t="s">
        <v>264</v>
      </c>
      <c r="E260" s="14">
        <v>2008</v>
      </c>
      <c r="F260" s="57">
        <v>24.4</v>
      </c>
      <c r="G260" s="57">
        <v>21.9</v>
      </c>
      <c r="H260" s="184">
        <f t="shared" si="7"/>
        <v>3</v>
      </c>
      <c r="I260" s="184"/>
      <c r="J260" s="184"/>
      <c r="K260" s="58"/>
      <c r="L260" s="58">
        <v>1</v>
      </c>
      <c r="M260" s="58"/>
      <c r="N260" s="58"/>
      <c r="O260" s="58"/>
      <c r="P260" s="58"/>
      <c r="Q260" s="58"/>
      <c r="R260" s="58">
        <v>1</v>
      </c>
      <c r="S260" s="58">
        <v>1</v>
      </c>
      <c r="T260" s="58"/>
      <c r="U260" s="58"/>
      <c r="V260" s="58"/>
      <c r="W260" s="456"/>
      <c r="X260" s="456"/>
      <c r="Y260" s="58"/>
      <c r="Z260" s="58"/>
      <c r="AA260" s="58"/>
      <c r="AB260" s="58"/>
      <c r="AC260" s="58"/>
      <c r="AD260" s="58"/>
    </row>
    <row r="261" spans="2:30" s="10" customFormat="1" ht="12.75">
      <c r="B261" s="164" t="s">
        <v>541</v>
      </c>
      <c r="C261" s="162" t="s">
        <v>265</v>
      </c>
      <c r="D261" s="162" t="s">
        <v>264</v>
      </c>
      <c r="E261" s="14">
        <v>2009</v>
      </c>
      <c r="F261" s="57"/>
      <c r="G261" s="57"/>
      <c r="H261" s="184">
        <f t="shared" si="7"/>
        <v>0</v>
      </c>
      <c r="I261" s="184"/>
      <c r="J261" s="184"/>
      <c r="K261" s="69"/>
      <c r="L261" s="58"/>
      <c r="M261" s="58"/>
      <c r="N261" s="58"/>
      <c r="O261" s="58"/>
      <c r="P261" s="69"/>
      <c r="Q261" s="69"/>
      <c r="R261" s="58"/>
      <c r="S261" s="58"/>
      <c r="T261" s="58"/>
      <c r="U261" s="58"/>
      <c r="V261" s="58"/>
      <c r="W261" s="456"/>
      <c r="X261" s="456"/>
      <c r="Y261" s="58"/>
      <c r="Z261" s="58"/>
      <c r="AA261" s="58"/>
      <c r="AB261" s="58"/>
      <c r="AC261" s="58"/>
      <c r="AD261" s="58"/>
    </row>
    <row r="262" spans="2:30" s="10" customFormat="1" ht="12.75">
      <c r="B262" s="164" t="s">
        <v>325</v>
      </c>
      <c r="C262" s="162" t="s">
        <v>326</v>
      </c>
      <c r="D262" s="162" t="s">
        <v>142</v>
      </c>
      <c r="E262" s="14">
        <v>2009</v>
      </c>
      <c r="F262" s="57"/>
      <c r="G262" s="57"/>
      <c r="H262" s="184">
        <f t="shared" si="7"/>
        <v>0</v>
      </c>
      <c r="I262" s="184"/>
      <c r="J262" s="184"/>
      <c r="K262" s="58"/>
      <c r="L262" s="58"/>
      <c r="M262" s="58"/>
      <c r="N262" s="58"/>
      <c r="O262" s="193"/>
      <c r="P262" s="58"/>
      <c r="Q262" s="58"/>
      <c r="R262" s="58"/>
      <c r="S262" s="58"/>
      <c r="T262" s="58"/>
      <c r="U262" s="58"/>
      <c r="V262" s="58"/>
      <c r="W262" s="456"/>
      <c r="X262" s="456"/>
      <c r="Y262" s="58"/>
      <c r="Z262" s="58"/>
      <c r="AA262" s="58"/>
      <c r="AB262" s="58"/>
      <c r="AC262" s="58"/>
      <c r="AD262" s="58"/>
    </row>
    <row r="263" spans="2:30" s="10" customFormat="1" ht="12.75">
      <c r="B263" s="164" t="s">
        <v>551</v>
      </c>
      <c r="C263" s="162" t="s">
        <v>125</v>
      </c>
      <c r="D263" s="162" t="s">
        <v>88</v>
      </c>
      <c r="E263" s="14">
        <v>2009</v>
      </c>
      <c r="F263" s="57"/>
      <c r="G263" s="57"/>
      <c r="H263" s="184">
        <f t="shared" si="7"/>
        <v>0</v>
      </c>
      <c r="I263" s="184"/>
      <c r="J263" s="184"/>
      <c r="K263" s="58"/>
      <c r="L263" s="58"/>
      <c r="M263" s="58"/>
      <c r="N263" s="58"/>
      <c r="O263" s="58"/>
      <c r="P263" s="69"/>
      <c r="Q263" s="69"/>
      <c r="R263" s="58"/>
      <c r="S263" s="58"/>
      <c r="T263" s="58"/>
      <c r="U263" s="58"/>
      <c r="V263" s="58"/>
      <c r="W263" s="456"/>
      <c r="X263" s="456"/>
      <c r="Y263" s="58"/>
      <c r="Z263" s="58"/>
      <c r="AA263" s="58"/>
      <c r="AB263" s="58"/>
      <c r="AC263" s="58"/>
      <c r="AD263" s="58"/>
    </row>
    <row r="264" spans="2:30" s="10" customFormat="1" ht="12.75">
      <c r="B264" s="164" t="s">
        <v>352</v>
      </c>
      <c r="C264" s="162" t="s">
        <v>127</v>
      </c>
      <c r="D264" s="162" t="s">
        <v>88</v>
      </c>
      <c r="E264" s="14">
        <v>2009</v>
      </c>
      <c r="F264" s="57"/>
      <c r="G264" s="57"/>
      <c r="H264" s="184">
        <f t="shared" si="7"/>
        <v>0</v>
      </c>
      <c r="I264" s="184"/>
      <c r="J264" s="184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456"/>
      <c r="X264" s="456"/>
      <c r="Y264" s="58"/>
      <c r="Z264" s="58"/>
      <c r="AA264" s="58"/>
      <c r="AB264" s="58"/>
      <c r="AC264" s="58"/>
      <c r="AD264" s="58"/>
    </row>
    <row r="265" spans="2:30" s="10" customFormat="1" ht="12.75">
      <c r="B265" s="162" t="s">
        <v>287</v>
      </c>
      <c r="C265" s="162" t="s">
        <v>288</v>
      </c>
      <c r="D265" s="185" t="s">
        <v>108</v>
      </c>
      <c r="E265" s="14">
        <v>2008</v>
      </c>
      <c r="F265" s="57">
        <v>8.2</v>
      </c>
      <c r="G265" s="57">
        <v>7.4</v>
      </c>
      <c r="H265" s="184">
        <f t="shared" si="7"/>
        <v>15</v>
      </c>
      <c r="I265" s="184"/>
      <c r="J265" s="249"/>
      <c r="K265" s="58">
        <v>1</v>
      </c>
      <c r="L265" s="58">
        <v>1</v>
      </c>
      <c r="M265" s="69">
        <v>10</v>
      </c>
      <c r="N265" s="58">
        <v>1</v>
      </c>
      <c r="O265" s="58"/>
      <c r="P265" s="58"/>
      <c r="Q265" s="58"/>
      <c r="R265" s="58"/>
      <c r="S265" s="58">
        <v>2</v>
      </c>
      <c r="T265" s="58"/>
      <c r="U265" s="58"/>
      <c r="V265" s="58"/>
      <c r="W265" s="456"/>
      <c r="X265" s="456"/>
      <c r="Y265" s="58"/>
      <c r="Z265" s="58"/>
      <c r="AA265" s="58"/>
      <c r="AB265" s="58"/>
      <c r="AC265" s="58"/>
      <c r="AD265" s="58"/>
    </row>
    <row r="266" spans="2:30" s="10" customFormat="1" ht="12.75">
      <c r="B266" s="162" t="s">
        <v>363</v>
      </c>
      <c r="C266" s="162" t="s">
        <v>134</v>
      </c>
      <c r="D266" s="162" t="s">
        <v>81</v>
      </c>
      <c r="E266" s="195">
        <v>2008</v>
      </c>
      <c r="F266" s="57">
        <v>18.1</v>
      </c>
      <c r="G266" s="57"/>
      <c r="H266" s="184">
        <f t="shared" si="7"/>
        <v>1</v>
      </c>
      <c r="I266" s="184"/>
      <c r="J266" s="184"/>
      <c r="K266" s="58"/>
      <c r="L266" s="58">
        <v>1</v>
      </c>
      <c r="M266" s="58"/>
      <c r="N266" s="58"/>
      <c r="O266" s="58"/>
      <c r="P266" s="69"/>
      <c r="Q266" s="69"/>
      <c r="R266" s="58"/>
      <c r="S266" s="58"/>
      <c r="T266" s="58"/>
      <c r="U266" s="58"/>
      <c r="V266" s="58"/>
      <c r="W266" s="456"/>
      <c r="X266" s="456"/>
      <c r="Y266" s="58"/>
      <c r="Z266" s="58"/>
      <c r="AA266" s="58"/>
      <c r="AB266" s="58"/>
      <c r="AC266" s="58"/>
      <c r="AD266" s="58"/>
    </row>
    <row r="267" spans="2:30" s="10" customFormat="1" ht="12.75">
      <c r="B267" s="162" t="s">
        <v>131</v>
      </c>
      <c r="C267" s="162" t="s">
        <v>123</v>
      </c>
      <c r="D267" s="185" t="s">
        <v>81</v>
      </c>
      <c r="E267" s="14">
        <v>2008</v>
      </c>
      <c r="F267" s="57">
        <v>0.4</v>
      </c>
      <c r="G267" s="57"/>
      <c r="H267" s="184">
        <f t="shared" si="7"/>
        <v>180</v>
      </c>
      <c r="I267" s="184"/>
      <c r="J267" s="184"/>
      <c r="K267" s="69"/>
      <c r="L267" s="58"/>
      <c r="M267" s="193">
        <v>10</v>
      </c>
      <c r="N267" s="58"/>
      <c r="O267" s="409">
        <v>20</v>
      </c>
      <c r="P267" s="58">
        <v>50</v>
      </c>
      <c r="Q267" s="58"/>
      <c r="R267" s="58"/>
      <c r="S267" s="58"/>
      <c r="T267" s="58"/>
      <c r="U267" s="58"/>
      <c r="V267" s="58"/>
      <c r="W267" s="456"/>
      <c r="X267" s="456"/>
      <c r="Y267" s="58"/>
      <c r="Z267" s="58"/>
      <c r="AA267" s="460">
        <v>100</v>
      </c>
      <c r="AB267" s="58"/>
      <c r="AC267" s="58"/>
      <c r="AD267" s="58"/>
    </row>
    <row r="268" spans="2:30" s="10" customFormat="1" ht="12.75">
      <c r="B268" s="162" t="s">
        <v>333</v>
      </c>
      <c r="C268" s="162" t="s">
        <v>192</v>
      </c>
      <c r="D268" s="185" t="s">
        <v>223</v>
      </c>
      <c r="E268" s="14">
        <v>2008</v>
      </c>
      <c r="F268" s="57">
        <v>11.7</v>
      </c>
      <c r="G268" s="57">
        <v>8</v>
      </c>
      <c r="H268" s="184">
        <f t="shared" si="7"/>
        <v>3</v>
      </c>
      <c r="I268" s="184"/>
      <c r="J268" s="184"/>
      <c r="K268" s="58">
        <v>1</v>
      </c>
      <c r="L268" s="58"/>
      <c r="M268" s="58"/>
      <c r="N268" s="58"/>
      <c r="O268" s="58"/>
      <c r="P268" s="58"/>
      <c r="Q268" s="58"/>
      <c r="R268" s="58">
        <v>1</v>
      </c>
      <c r="S268" s="58">
        <v>1</v>
      </c>
      <c r="T268" s="58"/>
      <c r="U268" s="58"/>
      <c r="V268" s="58"/>
      <c r="W268" s="456"/>
      <c r="X268" s="456"/>
      <c r="Y268" s="58"/>
      <c r="Z268" s="58"/>
      <c r="AA268" s="58"/>
      <c r="AB268" s="58"/>
      <c r="AC268" s="58"/>
      <c r="AD268" s="58"/>
    </row>
    <row r="269" spans="2:30" s="10" customFormat="1" ht="12.75">
      <c r="B269" s="164" t="s">
        <v>812</v>
      </c>
      <c r="C269" s="162" t="s">
        <v>193</v>
      </c>
      <c r="D269" s="162" t="s">
        <v>114</v>
      </c>
      <c r="E269" s="195">
        <v>2009</v>
      </c>
      <c r="F269" s="57">
        <v>29.2</v>
      </c>
      <c r="G269" s="57"/>
      <c r="H269" s="184">
        <f t="shared" si="7"/>
        <v>1</v>
      </c>
      <c r="I269" s="184"/>
      <c r="J269" s="184"/>
      <c r="K269" s="58"/>
      <c r="L269" s="58"/>
      <c r="M269" s="58"/>
      <c r="N269" s="58"/>
      <c r="O269" s="58"/>
      <c r="P269" s="69"/>
      <c r="Q269" s="69"/>
      <c r="R269" s="58"/>
      <c r="S269" s="58">
        <v>1</v>
      </c>
      <c r="T269" s="58"/>
      <c r="U269" s="58"/>
      <c r="V269" s="58"/>
      <c r="W269" s="456"/>
      <c r="X269" s="456"/>
      <c r="Y269" s="58"/>
      <c r="Z269" s="58"/>
      <c r="AA269" s="58"/>
      <c r="AB269" s="58"/>
      <c r="AC269" s="58"/>
      <c r="AD269" s="58"/>
    </row>
    <row r="270" spans="2:30" s="10" customFormat="1" ht="12.75">
      <c r="B270" s="164" t="s">
        <v>289</v>
      </c>
      <c r="C270" s="162" t="s">
        <v>290</v>
      </c>
      <c r="D270" s="162" t="s">
        <v>108</v>
      </c>
      <c r="E270" s="14">
        <v>2009</v>
      </c>
      <c r="F270" s="57"/>
      <c r="G270" s="57"/>
      <c r="H270" s="184">
        <f t="shared" si="7"/>
        <v>0</v>
      </c>
      <c r="I270" s="184"/>
      <c r="J270" s="184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456"/>
      <c r="X270" s="456"/>
      <c r="Y270" s="58"/>
      <c r="Z270" s="58"/>
      <c r="AA270" s="58"/>
      <c r="AB270" s="58"/>
      <c r="AC270" s="58"/>
      <c r="AD270" s="58"/>
    </row>
    <row r="271" spans="2:30" s="10" customFormat="1" ht="12.75">
      <c r="B271" s="162" t="s">
        <v>532</v>
      </c>
      <c r="C271" s="162" t="s">
        <v>134</v>
      </c>
      <c r="D271" s="185" t="s">
        <v>88</v>
      </c>
      <c r="E271" s="14">
        <v>2008</v>
      </c>
      <c r="F271" s="57">
        <v>54</v>
      </c>
      <c r="G271" s="57"/>
      <c r="H271" s="184">
        <f t="shared" si="7"/>
        <v>1</v>
      </c>
      <c r="I271" s="184"/>
      <c r="J271" s="184"/>
      <c r="K271" s="58"/>
      <c r="L271" s="58"/>
      <c r="M271" s="58"/>
      <c r="N271" s="58"/>
      <c r="O271" s="58"/>
      <c r="P271" s="58"/>
      <c r="Q271" s="58"/>
      <c r="R271" s="58"/>
      <c r="S271" s="58">
        <v>1</v>
      </c>
      <c r="T271" s="58"/>
      <c r="U271" s="58"/>
      <c r="V271" s="58"/>
      <c r="W271" s="456"/>
      <c r="X271" s="456"/>
      <c r="Y271" s="58"/>
      <c r="Z271" s="58"/>
      <c r="AA271" s="58"/>
      <c r="AB271" s="58"/>
      <c r="AC271" s="58"/>
      <c r="AD271" s="58"/>
    </row>
    <row r="272" spans="2:30" s="10" customFormat="1" ht="12.75">
      <c r="B272" s="164" t="s">
        <v>549</v>
      </c>
      <c r="C272" s="162" t="s">
        <v>125</v>
      </c>
      <c r="D272" s="185" t="s">
        <v>142</v>
      </c>
      <c r="E272" s="14">
        <v>2009</v>
      </c>
      <c r="F272" s="57">
        <v>49</v>
      </c>
      <c r="G272" s="57"/>
      <c r="H272" s="184">
        <f t="shared" si="7"/>
        <v>1</v>
      </c>
      <c r="I272" s="184"/>
      <c r="J272" s="184"/>
      <c r="K272" s="58"/>
      <c r="L272" s="58"/>
      <c r="M272" s="58"/>
      <c r="N272" s="58"/>
      <c r="O272" s="58"/>
      <c r="P272" s="69"/>
      <c r="Q272" s="69"/>
      <c r="R272" s="58"/>
      <c r="S272" s="58">
        <v>1</v>
      </c>
      <c r="T272" s="58"/>
      <c r="U272" s="58"/>
      <c r="V272" s="58"/>
      <c r="W272" s="456"/>
      <c r="X272" s="456"/>
      <c r="Y272" s="58"/>
      <c r="Z272" s="58"/>
      <c r="AA272" s="58"/>
      <c r="AB272" s="58"/>
      <c r="AC272" s="58"/>
      <c r="AD272" s="58"/>
    </row>
    <row r="273" spans="2:30" s="10" customFormat="1" ht="12.75">
      <c r="B273" s="162"/>
      <c r="C273" s="162"/>
      <c r="D273" s="162"/>
      <c r="E273" s="14"/>
      <c r="F273" s="57"/>
      <c r="G273" s="57"/>
      <c r="H273" s="184"/>
      <c r="I273" s="184"/>
      <c r="J273" s="184"/>
      <c r="K273" s="58"/>
      <c r="L273" s="58"/>
      <c r="M273" s="58"/>
      <c r="N273" s="58"/>
      <c r="O273" s="58"/>
      <c r="P273" s="69"/>
      <c r="Q273" s="69"/>
      <c r="R273" s="58"/>
      <c r="S273" s="58"/>
      <c r="T273" s="58"/>
      <c r="U273" s="58"/>
      <c r="V273" s="58"/>
      <c r="W273" s="456"/>
      <c r="X273" s="456"/>
      <c r="Y273" s="58"/>
      <c r="Z273" s="58"/>
      <c r="AA273" s="58"/>
      <c r="AB273" s="58"/>
      <c r="AC273" s="58"/>
      <c r="AD273" s="58"/>
    </row>
    <row r="274" spans="2:30" s="10" customFormat="1" ht="12.75">
      <c r="B274" s="162"/>
      <c r="C274" s="162"/>
      <c r="D274" s="162"/>
      <c r="E274" s="14"/>
      <c r="F274" s="57"/>
      <c r="G274" s="57"/>
      <c r="H274" s="184"/>
      <c r="I274" s="184"/>
      <c r="J274" s="184"/>
      <c r="K274" s="58"/>
      <c r="L274" s="58"/>
      <c r="M274" s="58"/>
      <c r="N274" s="58"/>
      <c r="O274" s="58"/>
      <c r="P274" s="69"/>
      <c r="Q274" s="69"/>
      <c r="R274" s="58"/>
      <c r="S274" s="58"/>
      <c r="T274" s="58"/>
      <c r="U274" s="58"/>
      <c r="V274" s="58"/>
      <c r="W274" s="456"/>
      <c r="X274" s="456"/>
      <c r="Y274" s="58"/>
      <c r="Z274" s="58"/>
      <c r="AA274" s="58"/>
      <c r="AB274" s="58"/>
      <c r="AC274" s="58"/>
      <c r="AD274" s="58"/>
    </row>
    <row r="275" spans="2:30" s="10" customFormat="1" ht="12.75">
      <c r="B275" s="56"/>
      <c r="D275" s="56"/>
      <c r="F275" s="57"/>
      <c r="G275" s="57"/>
      <c r="H275" s="142"/>
      <c r="I275" s="142"/>
      <c r="J275" s="142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456"/>
      <c r="X275" s="456"/>
      <c r="Y275" s="58"/>
      <c r="Z275" s="58"/>
      <c r="AA275" s="58"/>
      <c r="AB275" s="58"/>
      <c r="AC275" s="58"/>
      <c r="AD275" s="58"/>
    </row>
    <row r="276" spans="2:30" ht="12.75">
      <c r="B276" s="70" t="s">
        <v>95</v>
      </c>
      <c r="C276" s="160" t="s">
        <v>360</v>
      </c>
      <c r="D276" s="132" t="s">
        <v>361</v>
      </c>
      <c r="E276" s="196" t="s">
        <v>362</v>
      </c>
      <c r="F276" s="52" t="s">
        <v>78</v>
      </c>
      <c r="G276" s="52" t="s">
        <v>79</v>
      </c>
      <c r="H276" s="46" t="s">
        <v>0</v>
      </c>
      <c r="I276" s="46" t="s">
        <v>473</v>
      </c>
      <c r="J276" s="46" t="s">
        <v>474</v>
      </c>
      <c r="K276" s="46" t="s">
        <v>501</v>
      </c>
      <c r="L276" s="46" t="s">
        <v>119</v>
      </c>
      <c r="M276" s="46" t="s">
        <v>136</v>
      </c>
      <c r="N276" s="46" t="s">
        <v>93</v>
      </c>
      <c r="O276" s="46" t="s">
        <v>133</v>
      </c>
      <c r="P276" s="46" t="s">
        <v>472</v>
      </c>
      <c r="Q276" s="46" t="s">
        <v>507</v>
      </c>
      <c r="R276" s="46" t="s">
        <v>163</v>
      </c>
      <c r="S276" s="46" t="s">
        <v>510</v>
      </c>
      <c r="T276" s="46"/>
      <c r="U276" s="46"/>
      <c r="V276" s="46"/>
      <c r="W276" s="588" t="s">
        <v>592</v>
      </c>
      <c r="X276" s="588"/>
      <c r="Y276" s="46"/>
      <c r="Z276" s="46"/>
      <c r="AA276" s="663" t="s">
        <v>875</v>
      </c>
      <c r="AB276" s="46"/>
      <c r="AC276" s="46" t="s">
        <v>639</v>
      </c>
      <c r="AD276" s="46" t="s">
        <v>640</v>
      </c>
    </row>
    <row r="277" spans="2:33" ht="12.75">
      <c r="B277" s="59" t="s">
        <v>643</v>
      </c>
      <c r="C277" s="60"/>
      <c r="D277" s="60"/>
      <c r="E277" s="60"/>
      <c r="F277" s="61"/>
      <c r="G277" s="61"/>
      <c r="H277" s="173"/>
      <c r="I277" s="173"/>
      <c r="J277" s="173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471" t="s">
        <v>133</v>
      </c>
      <c r="X277" s="471" t="s">
        <v>593</v>
      </c>
      <c r="Y277" s="62"/>
      <c r="Z277" s="62"/>
      <c r="AA277" s="62"/>
      <c r="AB277" s="62"/>
      <c r="AC277" s="62"/>
      <c r="AD277" s="62"/>
      <c r="AE277" s="160" t="s">
        <v>360</v>
      </c>
      <c r="AF277" s="132" t="s">
        <v>361</v>
      </c>
      <c r="AG277" s="196" t="s">
        <v>362</v>
      </c>
    </row>
    <row r="278" spans="1:33" ht="12.75">
      <c r="A278">
        <v>1</v>
      </c>
      <c r="B278" s="162" t="s">
        <v>446</v>
      </c>
      <c r="C278" s="162" t="s">
        <v>370</v>
      </c>
      <c r="D278" s="162" t="s">
        <v>212</v>
      </c>
      <c r="E278" s="14">
        <v>2006</v>
      </c>
      <c r="F278" s="57"/>
      <c r="G278" s="57"/>
      <c r="H278" s="46">
        <f aca="true" t="shared" si="8" ref="H278:H284">SUM(I278:AD278)</f>
        <v>0</v>
      </c>
      <c r="I278" s="142"/>
      <c r="J278" s="142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456"/>
      <c r="X278" s="456"/>
      <c r="Y278" s="58"/>
      <c r="Z278" s="58"/>
      <c r="AA278" s="58"/>
      <c r="AB278" s="58"/>
      <c r="AC278" s="58"/>
      <c r="AD278" s="58"/>
      <c r="AE278" s="45"/>
      <c r="AF278" s="45"/>
      <c r="AG278" s="45"/>
    </row>
    <row r="279" spans="1:30" ht="12.75">
      <c r="A279">
        <v>2</v>
      </c>
      <c r="B279" s="162" t="s">
        <v>399</v>
      </c>
      <c r="C279" s="162" t="s">
        <v>369</v>
      </c>
      <c r="D279" s="185" t="s">
        <v>209</v>
      </c>
      <c r="E279" s="14">
        <v>2006</v>
      </c>
      <c r="F279" s="57">
        <v>14.6</v>
      </c>
      <c r="G279" s="57">
        <v>13</v>
      </c>
      <c r="H279" s="46">
        <f t="shared" si="8"/>
        <v>11</v>
      </c>
      <c r="I279" s="142"/>
      <c r="J279" s="142"/>
      <c r="K279" s="58"/>
      <c r="L279" s="58">
        <v>10</v>
      </c>
      <c r="M279" s="58"/>
      <c r="N279" s="58"/>
      <c r="O279" s="58"/>
      <c r="P279" s="58"/>
      <c r="Q279" s="58"/>
      <c r="R279" s="58"/>
      <c r="S279" s="58">
        <v>1</v>
      </c>
      <c r="T279" s="58"/>
      <c r="U279" s="58"/>
      <c r="V279" s="58"/>
      <c r="W279" s="456"/>
      <c r="X279" s="456"/>
      <c r="Y279" s="58"/>
      <c r="Z279" s="58"/>
      <c r="AA279" s="58"/>
      <c r="AB279" s="58"/>
      <c r="AC279" s="58"/>
      <c r="AD279" s="58"/>
    </row>
    <row r="280" spans="1:30" ht="12.75">
      <c r="A280">
        <v>3</v>
      </c>
      <c r="B280" s="164" t="s">
        <v>210</v>
      </c>
      <c r="C280" s="162" t="s">
        <v>211</v>
      </c>
      <c r="D280" s="185" t="s">
        <v>179</v>
      </c>
      <c r="E280" s="14">
        <v>2007</v>
      </c>
      <c r="F280" s="57">
        <v>6.7</v>
      </c>
      <c r="G280" s="57"/>
      <c r="H280" s="46">
        <f t="shared" si="8"/>
        <v>1</v>
      </c>
      <c r="I280" s="142"/>
      <c r="J280" s="142"/>
      <c r="K280" s="58"/>
      <c r="L280" s="58"/>
      <c r="M280" s="58"/>
      <c r="N280" s="58"/>
      <c r="O280" s="58"/>
      <c r="P280" s="58"/>
      <c r="Q280" s="58"/>
      <c r="R280" s="58"/>
      <c r="S280" s="58">
        <v>1</v>
      </c>
      <c r="T280" s="58"/>
      <c r="U280" s="58"/>
      <c r="V280" s="58"/>
      <c r="W280" s="456"/>
      <c r="X280" s="456"/>
      <c r="Y280" s="58"/>
      <c r="Z280" s="58"/>
      <c r="AA280" s="58"/>
      <c r="AB280" s="58"/>
      <c r="AC280" s="58"/>
      <c r="AD280" s="58"/>
    </row>
    <row r="281" spans="1:30" ht="12.75">
      <c r="A281">
        <v>6</v>
      </c>
      <c r="B281" s="162" t="s">
        <v>206</v>
      </c>
      <c r="C281" s="162" t="s">
        <v>207</v>
      </c>
      <c r="D281" s="162" t="s">
        <v>208</v>
      </c>
      <c r="E281" s="14">
        <v>2006</v>
      </c>
      <c r="F281" s="302"/>
      <c r="G281" s="57"/>
      <c r="H281" s="46">
        <f t="shared" si="8"/>
        <v>0</v>
      </c>
      <c r="I281" s="142"/>
      <c r="J281" s="142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456"/>
      <c r="X281" s="456"/>
      <c r="Y281" s="58"/>
      <c r="Z281" s="58"/>
      <c r="AA281" s="58"/>
      <c r="AB281" s="58"/>
      <c r="AC281" s="58"/>
      <c r="AD281" s="58"/>
    </row>
    <row r="282" spans="1:30" ht="12.75">
      <c r="A282">
        <v>7</v>
      </c>
      <c r="B282" s="162" t="s">
        <v>174</v>
      </c>
      <c r="C282" s="162" t="s">
        <v>162</v>
      </c>
      <c r="D282" s="162" t="s">
        <v>388</v>
      </c>
      <c r="E282" s="14">
        <v>2006</v>
      </c>
      <c r="F282" s="57"/>
      <c r="G282" s="57"/>
      <c r="H282" s="46">
        <f t="shared" si="8"/>
        <v>0</v>
      </c>
      <c r="I282" s="142"/>
      <c r="J282" s="142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456"/>
      <c r="X282" s="456"/>
      <c r="Y282" s="58"/>
      <c r="Z282" s="58"/>
      <c r="AA282" s="58"/>
      <c r="AB282" s="58"/>
      <c r="AC282" s="58"/>
      <c r="AD282" s="58"/>
    </row>
    <row r="283" spans="1:30" ht="12.75">
      <c r="A283">
        <v>8</v>
      </c>
      <c r="B283" s="162" t="s">
        <v>115</v>
      </c>
      <c r="C283" s="162" t="s">
        <v>116</v>
      </c>
      <c r="D283" s="162" t="s">
        <v>117</v>
      </c>
      <c r="E283" s="14">
        <v>2006</v>
      </c>
      <c r="F283" s="57"/>
      <c r="G283" s="57"/>
      <c r="H283" s="46">
        <f t="shared" si="8"/>
        <v>0</v>
      </c>
      <c r="I283" s="142"/>
      <c r="J283" s="142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456"/>
      <c r="X283" s="456"/>
      <c r="Y283" s="58"/>
      <c r="Z283" s="58"/>
      <c r="AA283" s="58"/>
      <c r="AB283" s="58"/>
      <c r="AC283" s="58"/>
      <c r="AD283" s="58"/>
    </row>
    <row r="284" spans="1:30" ht="12.75">
      <c r="A284">
        <v>9</v>
      </c>
      <c r="B284" s="164" t="s">
        <v>241</v>
      </c>
      <c r="C284" s="162" t="s">
        <v>242</v>
      </c>
      <c r="D284" s="185" t="s">
        <v>243</v>
      </c>
      <c r="E284" s="14">
        <v>2007</v>
      </c>
      <c r="F284" s="57">
        <v>15.4</v>
      </c>
      <c r="G284" s="57">
        <v>9.2</v>
      </c>
      <c r="H284" s="46">
        <f t="shared" si="8"/>
        <v>44</v>
      </c>
      <c r="I284" s="142"/>
      <c r="J284" s="142"/>
      <c r="K284" s="58">
        <v>10</v>
      </c>
      <c r="L284" s="58">
        <v>15</v>
      </c>
      <c r="M284" s="58"/>
      <c r="N284" s="58"/>
      <c r="O284" s="58"/>
      <c r="P284" s="58"/>
      <c r="Q284" s="58"/>
      <c r="R284" s="58">
        <v>15</v>
      </c>
      <c r="S284" s="58">
        <v>4</v>
      </c>
      <c r="T284" s="58"/>
      <c r="U284" s="58"/>
      <c r="V284" s="58"/>
      <c r="W284" s="456"/>
      <c r="X284" s="456"/>
      <c r="Y284" s="58"/>
      <c r="Z284" s="58"/>
      <c r="AA284" s="58"/>
      <c r="AB284" s="58"/>
      <c r="AC284" s="58"/>
      <c r="AD284" s="58"/>
    </row>
    <row r="285" spans="1:30" ht="12.75">
      <c r="A285" s="10">
        <v>11</v>
      </c>
      <c r="B285" s="162" t="s">
        <v>177</v>
      </c>
      <c r="C285" s="162" t="s">
        <v>178</v>
      </c>
      <c r="D285" s="185" t="s">
        <v>179</v>
      </c>
      <c r="E285" s="14">
        <v>2006</v>
      </c>
      <c r="F285" s="425" t="s">
        <v>848</v>
      </c>
      <c r="G285" s="57"/>
      <c r="H285" s="46">
        <f aca="true" t="shared" si="9" ref="H285:H292">SUM(I285:AD285)</f>
        <v>38</v>
      </c>
      <c r="I285" s="142"/>
      <c r="J285" s="142"/>
      <c r="K285" s="58"/>
      <c r="L285" s="58"/>
      <c r="M285" s="58"/>
      <c r="N285" s="58"/>
      <c r="O285" s="58"/>
      <c r="P285" s="58"/>
      <c r="Q285" s="58"/>
      <c r="R285" s="58"/>
      <c r="S285" s="58">
        <v>8</v>
      </c>
      <c r="T285" s="58"/>
      <c r="U285" s="58"/>
      <c r="V285" s="58"/>
      <c r="W285" s="456">
        <v>20</v>
      </c>
      <c r="X285" s="456">
        <v>10</v>
      </c>
      <c r="Y285" s="58"/>
      <c r="Z285" s="58"/>
      <c r="AA285" s="58"/>
      <c r="AB285" s="58"/>
      <c r="AC285" s="58"/>
      <c r="AD285" s="58"/>
    </row>
    <row r="286" spans="1:30" ht="12.75">
      <c r="A286" s="10">
        <v>12</v>
      </c>
      <c r="B286" s="164" t="s">
        <v>311</v>
      </c>
      <c r="C286" s="162" t="s">
        <v>242</v>
      </c>
      <c r="D286" s="185" t="s">
        <v>108</v>
      </c>
      <c r="E286" s="14">
        <v>2007</v>
      </c>
      <c r="F286" s="57">
        <v>10.6</v>
      </c>
      <c r="G286" s="57"/>
      <c r="H286" s="46">
        <f t="shared" si="9"/>
        <v>6</v>
      </c>
      <c r="I286" s="142"/>
      <c r="J286" s="142"/>
      <c r="K286" s="58">
        <v>6</v>
      </c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456"/>
      <c r="X286" s="456"/>
      <c r="Y286" s="58"/>
      <c r="Z286" s="58"/>
      <c r="AA286" s="58"/>
      <c r="AB286" s="58"/>
      <c r="AC286" s="58"/>
      <c r="AD286" s="58"/>
    </row>
    <row r="287" spans="1:30" s="10" customFormat="1" ht="12.75">
      <c r="A287" s="10">
        <v>14</v>
      </c>
      <c r="B287" s="164" t="s">
        <v>175</v>
      </c>
      <c r="C287" s="162" t="s">
        <v>176</v>
      </c>
      <c r="D287" s="185" t="s">
        <v>108</v>
      </c>
      <c r="E287" s="14">
        <v>2007</v>
      </c>
      <c r="F287" s="57">
        <v>6.3</v>
      </c>
      <c r="G287" s="57"/>
      <c r="H287" s="46">
        <f t="shared" si="9"/>
        <v>20</v>
      </c>
      <c r="I287" s="142"/>
      <c r="J287" s="142"/>
      <c r="K287" s="69"/>
      <c r="L287" s="58">
        <v>20</v>
      </c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456"/>
      <c r="X287" s="456"/>
      <c r="Y287" s="58"/>
      <c r="Z287" s="58"/>
      <c r="AA287" s="58"/>
      <c r="AB287" s="58"/>
      <c r="AC287" s="58"/>
      <c r="AD287" s="58"/>
    </row>
    <row r="288" spans="1:30" s="10" customFormat="1" ht="12.75">
      <c r="A288" s="10">
        <v>15</v>
      </c>
      <c r="B288" s="164" t="s">
        <v>748</v>
      </c>
      <c r="C288" s="162" t="s">
        <v>207</v>
      </c>
      <c r="D288" s="162" t="s">
        <v>179</v>
      </c>
      <c r="E288" s="195">
        <v>2007</v>
      </c>
      <c r="F288" s="57">
        <v>53</v>
      </c>
      <c r="G288" s="57"/>
      <c r="H288" s="374">
        <f t="shared" si="9"/>
        <v>21</v>
      </c>
      <c r="I288" s="142"/>
      <c r="J288" s="142"/>
      <c r="K288" s="58"/>
      <c r="L288" s="58"/>
      <c r="M288" s="58"/>
      <c r="N288" s="58"/>
      <c r="O288" s="69"/>
      <c r="P288" s="58"/>
      <c r="Q288" s="58">
        <v>20</v>
      </c>
      <c r="R288" s="58"/>
      <c r="S288" s="58">
        <v>1</v>
      </c>
      <c r="T288" s="58"/>
      <c r="U288" s="58"/>
      <c r="V288" s="58"/>
      <c r="W288" s="456"/>
      <c r="X288" s="456"/>
      <c r="Y288" s="58"/>
      <c r="Z288" s="58"/>
      <c r="AA288" s="58"/>
      <c r="AB288" s="58"/>
      <c r="AC288" s="58"/>
      <c r="AD288" s="58"/>
    </row>
    <row r="289" spans="1:30" s="10" customFormat="1" ht="12.75">
      <c r="A289" s="186">
        <v>16</v>
      </c>
      <c r="B289" s="162" t="s">
        <v>520</v>
      </c>
      <c r="C289" s="162" t="s">
        <v>521</v>
      </c>
      <c r="D289" s="162" t="s">
        <v>212</v>
      </c>
      <c r="E289" s="14">
        <v>2006</v>
      </c>
      <c r="F289" s="57"/>
      <c r="G289" s="57"/>
      <c r="H289" s="46">
        <f t="shared" si="9"/>
        <v>0</v>
      </c>
      <c r="I289" s="142"/>
      <c r="J289" s="142"/>
      <c r="K289" s="69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456"/>
      <c r="X289" s="456"/>
      <c r="Y289" s="58"/>
      <c r="Z289" s="58"/>
      <c r="AA289" s="58"/>
      <c r="AB289" s="58"/>
      <c r="AC289" s="58"/>
      <c r="AD289" s="58"/>
    </row>
    <row r="290" spans="1:30" s="10" customFormat="1" ht="12.75">
      <c r="A290" s="186">
        <v>17</v>
      </c>
      <c r="B290" s="162" t="s">
        <v>274</v>
      </c>
      <c r="C290" s="162" t="s">
        <v>370</v>
      </c>
      <c r="D290" s="162" t="s">
        <v>264</v>
      </c>
      <c r="E290" s="14">
        <v>2006</v>
      </c>
      <c r="F290" s="57"/>
      <c r="G290" s="57"/>
      <c r="H290" s="46">
        <f t="shared" si="9"/>
        <v>0</v>
      </c>
      <c r="I290" s="142"/>
      <c r="J290" s="142"/>
      <c r="K290" s="58"/>
      <c r="L290" s="58"/>
      <c r="M290" s="58"/>
      <c r="N290" s="58"/>
      <c r="O290" s="69"/>
      <c r="P290" s="58"/>
      <c r="Q290" s="58"/>
      <c r="R290" s="58"/>
      <c r="S290" s="58"/>
      <c r="T290" s="58"/>
      <c r="U290" s="58"/>
      <c r="V290" s="58"/>
      <c r="W290" s="456"/>
      <c r="X290" s="456"/>
      <c r="Y290" s="58"/>
      <c r="Z290" s="58"/>
      <c r="AA290" s="58"/>
      <c r="AB290" s="58"/>
      <c r="AC290" s="58"/>
      <c r="AD290" s="58"/>
    </row>
    <row r="291" spans="2:30" s="10" customFormat="1" ht="12.75">
      <c r="B291" s="162" t="s">
        <v>731</v>
      </c>
      <c r="C291" s="162" t="s">
        <v>732</v>
      </c>
      <c r="D291" s="162" t="s">
        <v>223</v>
      </c>
      <c r="E291" s="195">
        <v>2006</v>
      </c>
      <c r="F291" s="405">
        <v>30.9</v>
      </c>
      <c r="G291" s="57"/>
      <c r="H291" s="374">
        <f t="shared" si="9"/>
        <v>8</v>
      </c>
      <c r="I291" s="142"/>
      <c r="J291" s="142"/>
      <c r="K291" s="58">
        <v>8</v>
      </c>
      <c r="L291" s="58"/>
      <c r="M291" s="58"/>
      <c r="N291" s="58"/>
      <c r="O291" s="69"/>
      <c r="P291" s="58"/>
      <c r="Q291" s="58"/>
      <c r="R291" s="58"/>
      <c r="S291" s="58"/>
      <c r="T291" s="58"/>
      <c r="U291" s="58"/>
      <c r="V291" s="58"/>
      <c r="W291" s="456"/>
      <c r="X291" s="456"/>
      <c r="Y291" s="58"/>
      <c r="Z291" s="58"/>
      <c r="AA291" s="58"/>
      <c r="AB291" s="58"/>
      <c r="AC291" s="58"/>
      <c r="AD291" s="58"/>
    </row>
    <row r="292" spans="2:30" s="10" customFormat="1" ht="12.75">
      <c r="B292" s="162" t="s">
        <v>518</v>
      </c>
      <c r="C292" s="162" t="s">
        <v>519</v>
      </c>
      <c r="D292" s="162" t="s">
        <v>357</v>
      </c>
      <c r="E292" s="14">
        <v>2006</v>
      </c>
      <c r="F292" s="57"/>
      <c r="G292" s="57"/>
      <c r="H292" s="374">
        <f t="shared" si="9"/>
        <v>0</v>
      </c>
      <c r="I292" s="142"/>
      <c r="J292" s="142"/>
      <c r="K292" s="58"/>
      <c r="L292" s="58"/>
      <c r="M292" s="58"/>
      <c r="N292" s="58"/>
      <c r="O292" s="69"/>
      <c r="P292" s="58"/>
      <c r="Q292" s="58"/>
      <c r="R292" s="58"/>
      <c r="S292" s="58"/>
      <c r="T292" s="58"/>
      <c r="U292" s="58"/>
      <c r="V292" s="58"/>
      <c r="W292" s="456"/>
      <c r="X292" s="456"/>
      <c r="Y292" s="58"/>
      <c r="Z292" s="58"/>
      <c r="AA292" s="58"/>
      <c r="AB292" s="58"/>
      <c r="AC292" s="58"/>
      <c r="AD292" s="58"/>
    </row>
    <row r="293" spans="2:30" s="10" customFormat="1" ht="12.75">
      <c r="B293" s="162"/>
      <c r="C293" s="162"/>
      <c r="D293" s="162"/>
      <c r="E293" s="14"/>
      <c r="F293" s="57"/>
      <c r="G293" s="57"/>
      <c r="H293" s="374"/>
      <c r="I293" s="142"/>
      <c r="J293" s="142"/>
      <c r="K293" s="58"/>
      <c r="L293" s="58"/>
      <c r="M293" s="58"/>
      <c r="N293" s="58"/>
      <c r="O293" s="69"/>
      <c r="P293" s="58"/>
      <c r="Q293" s="58"/>
      <c r="R293" s="58"/>
      <c r="S293" s="58"/>
      <c r="T293" s="58"/>
      <c r="U293" s="58"/>
      <c r="V293" s="58"/>
      <c r="W293" s="456"/>
      <c r="X293" s="456"/>
      <c r="Y293" s="58"/>
      <c r="Z293" s="58"/>
      <c r="AA293" s="58"/>
      <c r="AB293" s="58"/>
      <c r="AC293" s="58"/>
      <c r="AD293" s="58"/>
    </row>
    <row r="294" spans="2:30" s="10" customFormat="1" ht="12.75">
      <c r="B294" s="162"/>
      <c r="C294" s="162"/>
      <c r="D294" s="162"/>
      <c r="E294" s="14"/>
      <c r="F294" s="57"/>
      <c r="G294" s="57"/>
      <c r="H294" s="374"/>
      <c r="I294" s="142"/>
      <c r="J294" s="142"/>
      <c r="K294" s="58"/>
      <c r="L294" s="58"/>
      <c r="M294" s="58"/>
      <c r="N294" s="58"/>
      <c r="O294" s="69"/>
      <c r="P294" s="58"/>
      <c r="Q294" s="58"/>
      <c r="R294" s="58"/>
      <c r="S294" s="58"/>
      <c r="T294" s="58"/>
      <c r="U294" s="58"/>
      <c r="V294" s="58"/>
      <c r="W294" s="456"/>
      <c r="X294" s="456"/>
      <c r="Y294" s="58"/>
      <c r="Z294" s="58"/>
      <c r="AA294" s="58"/>
      <c r="AB294" s="58"/>
      <c r="AC294" s="58"/>
      <c r="AD294" s="58"/>
    </row>
    <row r="295" spans="2:30" s="10" customFormat="1" ht="12.75">
      <c r="B295" s="162"/>
      <c r="C295" s="162"/>
      <c r="D295" s="162"/>
      <c r="E295" s="14"/>
      <c r="F295" s="57"/>
      <c r="G295" s="57"/>
      <c r="H295" s="374"/>
      <c r="I295" s="142"/>
      <c r="J295" s="142"/>
      <c r="K295" s="58"/>
      <c r="L295" s="58"/>
      <c r="M295" s="58"/>
      <c r="N295" s="58"/>
      <c r="O295" s="69"/>
      <c r="P295" s="58"/>
      <c r="Q295" s="58"/>
      <c r="R295" s="58"/>
      <c r="S295" s="58"/>
      <c r="T295" s="58"/>
      <c r="U295" s="58"/>
      <c r="V295" s="58"/>
      <c r="W295" s="456"/>
      <c r="X295" s="456"/>
      <c r="Y295" s="58"/>
      <c r="Z295" s="58"/>
      <c r="AA295" s="58"/>
      <c r="AB295" s="58"/>
      <c r="AC295" s="58"/>
      <c r="AD295" s="58"/>
    </row>
    <row r="296" spans="2:30" s="10" customFormat="1" ht="12.75">
      <c r="B296" s="162"/>
      <c r="C296" s="162"/>
      <c r="D296" s="162"/>
      <c r="E296" s="14"/>
      <c r="F296" s="57"/>
      <c r="G296" s="57"/>
      <c r="H296" s="374"/>
      <c r="I296" s="142"/>
      <c r="J296" s="142"/>
      <c r="K296" s="58"/>
      <c r="L296" s="58"/>
      <c r="M296" s="58"/>
      <c r="N296" s="58"/>
      <c r="O296" s="69"/>
      <c r="P296" s="58"/>
      <c r="Q296" s="58"/>
      <c r="R296" s="58"/>
      <c r="S296" s="58"/>
      <c r="T296" s="58"/>
      <c r="U296" s="58"/>
      <c r="V296" s="58"/>
      <c r="W296" s="456"/>
      <c r="X296" s="456"/>
      <c r="Y296" s="58"/>
      <c r="Z296" s="58"/>
      <c r="AA296" s="58"/>
      <c r="AB296" s="58"/>
      <c r="AC296" s="58"/>
      <c r="AD296" s="58"/>
    </row>
    <row r="297" spans="2:30" s="10" customFormat="1" ht="12.75">
      <c r="B297" s="162"/>
      <c r="C297" s="162"/>
      <c r="D297" s="162"/>
      <c r="E297" s="14"/>
      <c r="F297" s="57"/>
      <c r="G297" s="57"/>
      <c r="H297" s="374"/>
      <c r="I297" s="142"/>
      <c r="J297" s="142"/>
      <c r="K297" s="58"/>
      <c r="L297" s="58"/>
      <c r="M297" s="58"/>
      <c r="N297" s="58"/>
      <c r="O297" s="69"/>
      <c r="P297" s="58"/>
      <c r="Q297" s="58"/>
      <c r="R297" s="58"/>
      <c r="S297" s="58"/>
      <c r="T297" s="58"/>
      <c r="U297" s="58"/>
      <c r="V297" s="58"/>
      <c r="W297" s="456"/>
      <c r="X297" s="456"/>
      <c r="Y297" s="58"/>
      <c r="Z297" s="58"/>
      <c r="AA297" s="58"/>
      <c r="AB297" s="58"/>
      <c r="AC297" s="58"/>
      <c r="AD297" s="58"/>
    </row>
    <row r="298" spans="2:30" s="10" customFormat="1" ht="12.75">
      <c r="B298" s="162"/>
      <c r="C298" s="162"/>
      <c r="D298" s="162"/>
      <c r="E298" s="14"/>
      <c r="F298" s="57"/>
      <c r="G298" s="57"/>
      <c r="H298" s="374"/>
      <c r="I298" s="142"/>
      <c r="J298" s="142"/>
      <c r="K298" s="58"/>
      <c r="L298" s="58"/>
      <c r="M298" s="58"/>
      <c r="N298" s="58"/>
      <c r="O298" s="69"/>
      <c r="P298" s="58"/>
      <c r="Q298" s="58"/>
      <c r="R298" s="58"/>
      <c r="S298" s="58"/>
      <c r="T298" s="58"/>
      <c r="U298" s="58"/>
      <c r="V298" s="58"/>
      <c r="W298" s="456"/>
      <c r="X298" s="456"/>
      <c r="Y298" s="58"/>
      <c r="Z298" s="58"/>
      <c r="AA298" s="58"/>
      <c r="AB298" s="58"/>
      <c r="AC298" s="58"/>
      <c r="AD298" s="58"/>
    </row>
    <row r="299" spans="2:30" s="10" customFormat="1" ht="12.75">
      <c r="B299" s="162"/>
      <c r="C299" s="162"/>
      <c r="D299" s="162"/>
      <c r="E299" s="14"/>
      <c r="F299" s="57"/>
      <c r="G299" s="57"/>
      <c r="H299" s="374"/>
      <c r="I299" s="142"/>
      <c r="J299" s="142"/>
      <c r="K299" s="58"/>
      <c r="L299" s="58"/>
      <c r="M299" s="58"/>
      <c r="N299" s="58"/>
      <c r="O299" s="69"/>
      <c r="P299" s="58"/>
      <c r="Q299" s="58"/>
      <c r="R299" s="58"/>
      <c r="S299" s="58"/>
      <c r="T299" s="58"/>
      <c r="U299" s="58"/>
      <c r="V299" s="58"/>
      <c r="W299" s="456"/>
      <c r="X299" s="456"/>
      <c r="Y299" s="58"/>
      <c r="Z299" s="58"/>
      <c r="AA299" s="58"/>
      <c r="AB299" s="58"/>
      <c r="AC299" s="58"/>
      <c r="AD299" s="58"/>
    </row>
    <row r="300" spans="2:30" s="10" customFormat="1" ht="12.75">
      <c r="B300" s="56"/>
      <c r="C300" s="56"/>
      <c r="D300" s="56"/>
      <c r="F300" s="57"/>
      <c r="G300" s="57"/>
      <c r="H300" s="142"/>
      <c r="I300" s="142"/>
      <c r="J300" s="142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456"/>
      <c r="X300" s="456"/>
      <c r="Y300" s="58"/>
      <c r="Z300" s="58"/>
      <c r="AA300" s="58"/>
      <c r="AB300" s="58"/>
      <c r="AC300" s="58"/>
      <c r="AD300" s="58"/>
    </row>
    <row r="301" spans="2:30" ht="12.75">
      <c r="B301" s="70" t="s">
        <v>95</v>
      </c>
      <c r="C301" s="160" t="s">
        <v>360</v>
      </c>
      <c r="D301" s="132" t="s">
        <v>361</v>
      </c>
      <c r="E301" s="196" t="s">
        <v>362</v>
      </c>
      <c r="F301" s="52" t="s">
        <v>78</v>
      </c>
      <c r="G301" s="52" t="s">
        <v>79</v>
      </c>
      <c r="H301" s="46" t="s">
        <v>0</v>
      </c>
      <c r="I301" s="46" t="s">
        <v>473</v>
      </c>
      <c r="J301" s="46" t="s">
        <v>474</v>
      </c>
      <c r="K301" s="46" t="s">
        <v>501</v>
      </c>
      <c r="L301" s="46" t="s">
        <v>119</v>
      </c>
      <c r="M301" s="46" t="s">
        <v>136</v>
      </c>
      <c r="N301" s="46" t="s">
        <v>93</v>
      </c>
      <c r="O301" s="46" t="s">
        <v>133</v>
      </c>
      <c r="P301" s="46" t="s">
        <v>472</v>
      </c>
      <c r="Q301" s="46" t="s">
        <v>507</v>
      </c>
      <c r="R301" s="46" t="s">
        <v>163</v>
      </c>
      <c r="S301" s="46" t="s">
        <v>510</v>
      </c>
      <c r="T301" s="46"/>
      <c r="U301" s="46"/>
      <c r="V301" s="46"/>
      <c r="W301" s="588" t="s">
        <v>592</v>
      </c>
      <c r="X301" s="588"/>
      <c r="Y301" s="46"/>
      <c r="Z301" s="46"/>
      <c r="AA301" s="663" t="s">
        <v>875</v>
      </c>
      <c r="AB301" s="46"/>
      <c r="AC301" s="46" t="s">
        <v>639</v>
      </c>
      <c r="AD301" s="46" t="s">
        <v>640</v>
      </c>
    </row>
    <row r="302" spans="2:33" ht="12.75">
      <c r="B302" s="64" t="s">
        <v>642</v>
      </c>
      <c r="C302" s="65"/>
      <c r="D302" s="65"/>
      <c r="E302" s="65"/>
      <c r="F302" s="66"/>
      <c r="G302" s="66"/>
      <c r="H302" s="174"/>
      <c r="I302" s="174"/>
      <c r="J302" s="174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472" t="s">
        <v>133</v>
      </c>
      <c r="X302" s="472" t="s">
        <v>593</v>
      </c>
      <c r="Y302" s="67"/>
      <c r="Z302" s="67"/>
      <c r="AA302" s="67"/>
      <c r="AB302" s="67"/>
      <c r="AC302" s="67"/>
      <c r="AD302" s="67"/>
      <c r="AE302" s="160" t="s">
        <v>360</v>
      </c>
      <c r="AF302" s="132" t="s">
        <v>361</v>
      </c>
      <c r="AG302" s="196" t="s">
        <v>362</v>
      </c>
    </row>
    <row r="303" spans="1:33" s="10" customFormat="1" ht="12.75">
      <c r="A303" s="10">
        <v>1</v>
      </c>
      <c r="B303" s="162" t="s">
        <v>522</v>
      </c>
      <c r="C303" s="162" t="s">
        <v>364</v>
      </c>
      <c r="D303" s="162" t="s">
        <v>243</v>
      </c>
      <c r="E303" s="14">
        <v>2006</v>
      </c>
      <c r="F303" s="57"/>
      <c r="G303" s="57"/>
      <c r="H303" s="46">
        <f aca="true" t="shared" si="10" ref="H303:H325">SUM(I303:AD303)</f>
        <v>0</v>
      </c>
      <c r="I303" s="142"/>
      <c r="J303" s="142"/>
      <c r="K303" s="69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456"/>
      <c r="X303" s="456"/>
      <c r="Y303" s="58"/>
      <c r="Z303" s="58"/>
      <c r="AA303" s="58"/>
      <c r="AB303" s="58"/>
      <c r="AC303" s="58"/>
      <c r="AD303" s="58"/>
      <c r="AE303" s="45"/>
      <c r="AF303" s="45"/>
      <c r="AG303" s="45"/>
    </row>
    <row r="304" spans="1:30" ht="12.75">
      <c r="A304" s="10">
        <v>2</v>
      </c>
      <c r="B304" s="162" t="s">
        <v>821</v>
      </c>
      <c r="C304" s="162" t="s">
        <v>200</v>
      </c>
      <c r="D304" s="162" t="s">
        <v>209</v>
      </c>
      <c r="E304" s="195">
        <v>2006</v>
      </c>
      <c r="F304" s="57">
        <v>35.3</v>
      </c>
      <c r="G304" s="57"/>
      <c r="H304" s="46">
        <f t="shared" si="10"/>
        <v>1</v>
      </c>
      <c r="I304" s="142"/>
      <c r="J304" s="142"/>
      <c r="K304" s="69"/>
      <c r="L304" s="58"/>
      <c r="M304" s="193"/>
      <c r="N304" s="58"/>
      <c r="O304" s="58"/>
      <c r="P304" s="58"/>
      <c r="Q304" s="58"/>
      <c r="R304" s="58"/>
      <c r="S304" s="58">
        <v>1</v>
      </c>
      <c r="T304" s="58"/>
      <c r="U304" s="58"/>
      <c r="V304" s="58"/>
      <c r="W304" s="456"/>
      <c r="X304" s="456"/>
      <c r="Y304" s="58"/>
      <c r="Z304" s="58"/>
      <c r="AA304" s="58"/>
      <c r="AB304" s="58"/>
      <c r="AC304" s="58"/>
      <c r="AD304" s="58"/>
    </row>
    <row r="305" spans="1:30" ht="12.75">
      <c r="A305" s="10">
        <v>3</v>
      </c>
      <c r="B305" s="162" t="s">
        <v>819</v>
      </c>
      <c r="C305" s="162" t="s">
        <v>231</v>
      </c>
      <c r="D305" s="162" t="s">
        <v>243</v>
      </c>
      <c r="E305" s="195">
        <v>2006</v>
      </c>
      <c r="F305" s="57">
        <v>15.8</v>
      </c>
      <c r="G305" s="57"/>
      <c r="H305" s="46">
        <f t="shared" si="10"/>
        <v>1</v>
      </c>
      <c r="I305" s="142"/>
      <c r="J305" s="142"/>
      <c r="K305" s="69"/>
      <c r="L305" s="58"/>
      <c r="M305" s="193"/>
      <c r="N305" s="58"/>
      <c r="O305" s="58"/>
      <c r="P305" s="58"/>
      <c r="Q305" s="58"/>
      <c r="R305" s="58"/>
      <c r="S305" s="58">
        <v>1</v>
      </c>
      <c r="T305" s="58"/>
      <c r="U305" s="58"/>
      <c r="V305" s="58"/>
      <c r="W305" s="456"/>
      <c r="X305" s="456"/>
      <c r="Y305" s="58"/>
      <c r="Z305" s="58"/>
      <c r="AA305" s="58"/>
      <c r="AB305" s="58"/>
      <c r="AC305" s="58"/>
      <c r="AD305" s="58"/>
    </row>
    <row r="306" spans="1:30" ht="12.75">
      <c r="A306" s="10">
        <v>4</v>
      </c>
      <c r="B306" s="164" t="s">
        <v>224</v>
      </c>
      <c r="C306" s="162" t="s">
        <v>225</v>
      </c>
      <c r="D306" s="162" t="s">
        <v>108</v>
      </c>
      <c r="E306" s="14">
        <v>2007</v>
      </c>
      <c r="F306" s="57"/>
      <c r="G306" s="57"/>
      <c r="H306" s="46">
        <f t="shared" si="10"/>
        <v>0</v>
      </c>
      <c r="I306" s="142"/>
      <c r="J306" s="142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456"/>
      <c r="X306" s="456"/>
      <c r="Y306" s="58"/>
      <c r="Z306" s="58"/>
      <c r="AA306" s="58"/>
      <c r="AB306" s="58"/>
      <c r="AC306" s="58"/>
      <c r="AD306" s="58"/>
    </row>
    <row r="307" spans="1:30" ht="12.75">
      <c r="A307" s="10">
        <v>5</v>
      </c>
      <c r="B307" s="164" t="s">
        <v>733</v>
      </c>
      <c r="C307" s="162" t="s">
        <v>734</v>
      </c>
      <c r="D307" s="162" t="s">
        <v>114</v>
      </c>
      <c r="E307" s="195">
        <v>2007</v>
      </c>
      <c r="F307" s="405">
        <v>25.7</v>
      </c>
      <c r="G307" s="57"/>
      <c r="H307" s="46">
        <f t="shared" si="10"/>
        <v>1</v>
      </c>
      <c r="I307" s="142"/>
      <c r="J307" s="142"/>
      <c r="K307" s="69">
        <v>1</v>
      </c>
      <c r="L307" s="58"/>
      <c r="M307" s="193"/>
      <c r="N307" s="58"/>
      <c r="O307" s="58"/>
      <c r="P307" s="58"/>
      <c r="Q307" s="58"/>
      <c r="R307" s="58"/>
      <c r="S307" s="58"/>
      <c r="T307" s="58"/>
      <c r="U307" s="58"/>
      <c r="V307" s="58"/>
      <c r="W307" s="456"/>
      <c r="X307" s="456"/>
      <c r="Y307" s="58"/>
      <c r="Z307" s="58"/>
      <c r="AA307" s="58"/>
      <c r="AB307" s="58"/>
      <c r="AC307" s="58"/>
      <c r="AD307" s="58"/>
    </row>
    <row r="308" spans="1:30" ht="12.75">
      <c r="A308" s="10">
        <v>6</v>
      </c>
      <c r="B308" s="164" t="s">
        <v>815</v>
      </c>
      <c r="C308" s="162" t="s">
        <v>816</v>
      </c>
      <c r="D308" s="162" t="s">
        <v>223</v>
      </c>
      <c r="E308" s="195">
        <v>2007</v>
      </c>
      <c r="F308" s="405">
        <v>17.1</v>
      </c>
      <c r="G308" s="57"/>
      <c r="H308" s="46">
        <f t="shared" si="10"/>
        <v>1</v>
      </c>
      <c r="I308" s="142"/>
      <c r="J308" s="142"/>
      <c r="K308" s="69"/>
      <c r="L308" s="58"/>
      <c r="M308" s="193"/>
      <c r="N308" s="58"/>
      <c r="O308" s="58"/>
      <c r="P308" s="58"/>
      <c r="Q308" s="58"/>
      <c r="R308" s="58"/>
      <c r="S308" s="58">
        <v>1</v>
      </c>
      <c r="T308" s="58"/>
      <c r="U308" s="58"/>
      <c r="V308" s="58"/>
      <c r="W308" s="456"/>
      <c r="X308" s="456"/>
      <c r="Y308" s="58"/>
      <c r="Z308" s="58"/>
      <c r="AA308" s="58"/>
      <c r="AB308" s="58"/>
      <c r="AC308" s="58"/>
      <c r="AD308" s="58"/>
    </row>
    <row r="309" spans="1:30" ht="12.75">
      <c r="A309" s="10">
        <v>7</v>
      </c>
      <c r="B309" s="162" t="s">
        <v>185</v>
      </c>
      <c r="C309" s="162" t="s">
        <v>186</v>
      </c>
      <c r="D309" s="162" t="s">
        <v>208</v>
      </c>
      <c r="E309" s="14">
        <v>2006</v>
      </c>
      <c r="F309" s="302"/>
      <c r="G309" s="57"/>
      <c r="H309" s="46">
        <f t="shared" si="10"/>
        <v>0</v>
      </c>
      <c r="I309" s="142"/>
      <c r="J309" s="142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456"/>
      <c r="X309" s="456"/>
      <c r="Y309" s="58"/>
      <c r="Z309" s="58"/>
      <c r="AA309" s="58"/>
      <c r="AB309" s="58"/>
      <c r="AC309" s="58"/>
      <c r="AD309" s="58"/>
    </row>
    <row r="310" spans="1:30" ht="12.75">
      <c r="A310" s="10">
        <v>8</v>
      </c>
      <c r="B310" s="164" t="s">
        <v>530</v>
      </c>
      <c r="C310" s="162" t="s">
        <v>531</v>
      </c>
      <c r="D310" s="185" t="s">
        <v>89</v>
      </c>
      <c r="E310" s="14">
        <v>2007</v>
      </c>
      <c r="F310" s="57">
        <v>40</v>
      </c>
      <c r="G310" s="57"/>
      <c r="H310" s="46">
        <f t="shared" si="10"/>
        <v>1</v>
      </c>
      <c r="I310" s="142"/>
      <c r="J310" s="142"/>
      <c r="K310" s="69"/>
      <c r="L310" s="58"/>
      <c r="M310" s="58"/>
      <c r="N310" s="58"/>
      <c r="O310" s="58"/>
      <c r="P310" s="58"/>
      <c r="Q310" s="58"/>
      <c r="R310" s="58"/>
      <c r="S310" s="58">
        <v>1</v>
      </c>
      <c r="T310" s="58"/>
      <c r="U310" s="58"/>
      <c r="V310" s="58"/>
      <c r="W310" s="456"/>
      <c r="X310" s="456"/>
      <c r="Y310" s="58"/>
      <c r="Z310" s="58"/>
      <c r="AA310" s="58"/>
      <c r="AB310" s="58"/>
      <c r="AC310" s="58"/>
      <c r="AD310" s="58"/>
    </row>
    <row r="311" spans="1:30" ht="12.75">
      <c r="A311" s="10">
        <v>9</v>
      </c>
      <c r="B311" s="164" t="s">
        <v>822</v>
      </c>
      <c r="C311" s="162" t="s">
        <v>250</v>
      </c>
      <c r="D311" s="162" t="s">
        <v>205</v>
      </c>
      <c r="E311" s="195">
        <v>2007</v>
      </c>
      <c r="F311" s="57">
        <v>37</v>
      </c>
      <c r="G311" s="57"/>
      <c r="H311" s="46">
        <f t="shared" si="10"/>
        <v>1</v>
      </c>
      <c r="I311" s="142"/>
      <c r="J311" s="142"/>
      <c r="K311" s="69"/>
      <c r="L311" s="58"/>
      <c r="M311" s="193"/>
      <c r="N311" s="58"/>
      <c r="O311" s="58"/>
      <c r="P311" s="58"/>
      <c r="Q311" s="58"/>
      <c r="R311" s="58"/>
      <c r="S311" s="58">
        <v>1</v>
      </c>
      <c r="T311" s="58"/>
      <c r="U311" s="58"/>
      <c r="V311" s="58"/>
      <c r="W311" s="456"/>
      <c r="X311" s="456"/>
      <c r="Y311" s="58"/>
      <c r="Z311" s="58"/>
      <c r="AA311" s="58"/>
      <c r="AB311" s="58"/>
      <c r="AC311" s="58"/>
      <c r="AD311" s="58"/>
    </row>
    <row r="312" spans="1:30" ht="12.75">
      <c r="A312" s="10">
        <v>10</v>
      </c>
      <c r="B312" s="164" t="s">
        <v>494</v>
      </c>
      <c r="C312" s="162" t="s">
        <v>192</v>
      </c>
      <c r="D312" s="162" t="s">
        <v>243</v>
      </c>
      <c r="E312" s="14">
        <v>2007</v>
      </c>
      <c r="F312" s="57"/>
      <c r="G312" s="57"/>
      <c r="H312" s="46">
        <f t="shared" si="10"/>
        <v>0</v>
      </c>
      <c r="I312" s="142"/>
      <c r="J312" s="142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456"/>
      <c r="X312" s="456"/>
      <c r="Y312" s="58"/>
      <c r="Z312" s="58"/>
      <c r="AA312" s="58"/>
      <c r="AB312" s="58"/>
      <c r="AC312" s="58"/>
      <c r="AD312" s="58"/>
    </row>
    <row r="313" spans="1:30" ht="12.75">
      <c r="A313" s="10">
        <v>11</v>
      </c>
      <c r="B313" s="164" t="s">
        <v>408</v>
      </c>
      <c r="C313" s="162" t="s">
        <v>409</v>
      </c>
      <c r="D313" s="162" t="s">
        <v>77</v>
      </c>
      <c r="E313" s="14">
        <v>2007</v>
      </c>
      <c r="F313" s="57"/>
      <c r="G313" s="57"/>
      <c r="H313" s="46">
        <f t="shared" si="10"/>
        <v>0</v>
      </c>
      <c r="I313" s="142"/>
      <c r="J313" s="142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456"/>
      <c r="X313" s="456"/>
      <c r="Y313" s="58"/>
      <c r="Z313" s="58"/>
      <c r="AA313" s="58"/>
      <c r="AB313" s="58"/>
      <c r="AC313" s="58"/>
      <c r="AD313" s="58"/>
    </row>
    <row r="314" spans="1:30" ht="12.75">
      <c r="A314" s="10">
        <v>12</v>
      </c>
      <c r="B314" s="164" t="s">
        <v>232</v>
      </c>
      <c r="C314" s="162" t="s">
        <v>181</v>
      </c>
      <c r="D314" s="162" t="s">
        <v>291</v>
      </c>
      <c r="E314" s="14">
        <v>2007</v>
      </c>
      <c r="F314" s="57">
        <v>37</v>
      </c>
      <c r="G314" s="57"/>
      <c r="H314" s="46">
        <f t="shared" si="10"/>
        <v>0</v>
      </c>
      <c r="I314" s="142"/>
      <c r="J314" s="142"/>
      <c r="K314" s="69"/>
      <c r="L314" s="58"/>
      <c r="M314" s="58"/>
      <c r="N314" s="58"/>
      <c r="O314" s="58"/>
      <c r="P314" s="58"/>
      <c r="Q314" s="58"/>
      <c r="R314" s="58"/>
      <c r="S314" s="58" t="s">
        <v>831</v>
      </c>
      <c r="T314" s="58"/>
      <c r="U314" s="58"/>
      <c r="V314" s="58"/>
      <c r="W314" s="456"/>
      <c r="X314" s="456"/>
      <c r="Y314" s="58"/>
      <c r="Z314" s="58"/>
      <c r="AA314" s="58"/>
      <c r="AB314" s="58"/>
      <c r="AC314" s="58"/>
      <c r="AD314" s="58"/>
    </row>
    <row r="315" spans="1:30" ht="12.75">
      <c r="A315" s="10">
        <v>13</v>
      </c>
      <c r="B315" s="162" t="s">
        <v>180</v>
      </c>
      <c r="C315" s="162" t="s">
        <v>181</v>
      </c>
      <c r="D315" s="185" t="s">
        <v>89</v>
      </c>
      <c r="E315" s="14">
        <v>2006</v>
      </c>
      <c r="F315" s="241" t="s">
        <v>849</v>
      </c>
      <c r="G315" s="57"/>
      <c r="H315" s="46">
        <f t="shared" si="10"/>
        <v>20</v>
      </c>
      <c r="I315" s="142"/>
      <c r="J315" s="142"/>
      <c r="K315" s="69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456">
        <v>20</v>
      </c>
      <c r="X315" s="456"/>
      <c r="Y315" s="58"/>
      <c r="Z315" s="58"/>
      <c r="AA315" s="58"/>
      <c r="AB315" s="58"/>
      <c r="AC315" s="58"/>
      <c r="AD315" s="58"/>
    </row>
    <row r="316" spans="1:30" ht="12.75">
      <c r="A316" s="10">
        <v>14</v>
      </c>
      <c r="B316" s="164" t="s">
        <v>523</v>
      </c>
      <c r="C316" s="162" t="s">
        <v>524</v>
      </c>
      <c r="D316" s="162" t="s">
        <v>357</v>
      </c>
      <c r="E316" s="14">
        <v>2007</v>
      </c>
      <c r="F316" s="57"/>
      <c r="G316" s="57"/>
      <c r="H316" s="46">
        <f t="shared" si="10"/>
        <v>0</v>
      </c>
      <c r="I316" s="142"/>
      <c r="J316" s="142"/>
      <c r="K316" s="58"/>
      <c r="L316" s="58"/>
      <c r="M316" s="58"/>
      <c r="N316" s="58"/>
      <c r="O316" s="58"/>
      <c r="P316" s="69"/>
      <c r="Q316" s="69"/>
      <c r="R316" s="58"/>
      <c r="S316" s="58"/>
      <c r="T316" s="58"/>
      <c r="U316" s="58"/>
      <c r="V316" s="58"/>
      <c r="W316" s="456"/>
      <c r="X316" s="456"/>
      <c r="Y316" s="58"/>
      <c r="Z316" s="58"/>
      <c r="AA316" s="58"/>
      <c r="AB316" s="58"/>
      <c r="AC316" s="58"/>
      <c r="AD316" s="58"/>
    </row>
    <row r="317" spans="1:30" ht="12.75">
      <c r="A317" s="10">
        <v>15</v>
      </c>
      <c r="B317" s="164" t="s">
        <v>825</v>
      </c>
      <c r="C317" s="162" t="s">
        <v>275</v>
      </c>
      <c r="D317" s="162" t="s">
        <v>124</v>
      </c>
      <c r="E317" s="429">
        <v>2007</v>
      </c>
      <c r="F317" s="57">
        <v>42</v>
      </c>
      <c r="G317" s="57"/>
      <c r="H317" s="46">
        <f t="shared" si="10"/>
        <v>1</v>
      </c>
      <c r="I317" s="142"/>
      <c r="J317" s="142"/>
      <c r="K317" s="69"/>
      <c r="L317" s="58"/>
      <c r="M317" s="193"/>
      <c r="N317" s="58"/>
      <c r="O317" s="58"/>
      <c r="P317" s="58"/>
      <c r="Q317" s="58"/>
      <c r="R317" s="58"/>
      <c r="S317" s="58">
        <v>1</v>
      </c>
      <c r="T317" s="58"/>
      <c r="U317" s="58"/>
      <c r="V317" s="58"/>
      <c r="W317" s="456"/>
      <c r="X317" s="456"/>
      <c r="Y317" s="58"/>
      <c r="Z317" s="58"/>
      <c r="AA317" s="58"/>
      <c r="AB317" s="58"/>
      <c r="AC317" s="58"/>
      <c r="AD317" s="58"/>
    </row>
    <row r="318" spans="1:30" ht="12.75">
      <c r="A318" s="10">
        <v>16</v>
      </c>
      <c r="B318" s="164" t="s">
        <v>418</v>
      </c>
      <c r="C318" s="162" t="s">
        <v>419</v>
      </c>
      <c r="D318" s="185" t="s">
        <v>213</v>
      </c>
      <c r="E318" s="14">
        <v>2007</v>
      </c>
      <c r="F318" s="57">
        <v>18.8</v>
      </c>
      <c r="G318" s="57"/>
      <c r="H318" s="46">
        <f t="shared" si="10"/>
        <v>1</v>
      </c>
      <c r="I318" s="142"/>
      <c r="J318" s="142"/>
      <c r="K318" s="69"/>
      <c r="L318" s="58"/>
      <c r="M318" s="58"/>
      <c r="N318" s="58"/>
      <c r="O318" s="58"/>
      <c r="P318" s="58"/>
      <c r="Q318" s="58"/>
      <c r="R318" s="58"/>
      <c r="S318" s="58">
        <v>1</v>
      </c>
      <c r="T318" s="58"/>
      <c r="U318" s="58"/>
      <c r="V318" s="58"/>
      <c r="W318" s="456"/>
      <c r="X318" s="456"/>
      <c r="Y318" s="58"/>
      <c r="Z318" s="58"/>
      <c r="AA318" s="58"/>
      <c r="AB318" s="58"/>
      <c r="AC318" s="58"/>
      <c r="AD318" s="58"/>
    </row>
    <row r="319" spans="1:30" ht="12.75">
      <c r="A319" s="10">
        <v>17</v>
      </c>
      <c r="B319" s="162" t="s">
        <v>270</v>
      </c>
      <c r="C319" s="162" t="s">
        <v>167</v>
      </c>
      <c r="D319" s="162" t="s">
        <v>108</v>
      </c>
      <c r="E319" s="14">
        <v>2006</v>
      </c>
      <c r="F319" s="57"/>
      <c r="G319" s="57"/>
      <c r="H319" s="46">
        <f t="shared" si="10"/>
        <v>0</v>
      </c>
      <c r="I319" s="142"/>
      <c r="J319" s="142"/>
      <c r="K319" s="58"/>
      <c r="L319" s="58"/>
      <c r="M319" s="193"/>
      <c r="N319" s="58"/>
      <c r="O319" s="58"/>
      <c r="P319" s="58"/>
      <c r="Q319" s="58"/>
      <c r="R319" s="58"/>
      <c r="S319" s="58"/>
      <c r="T319" s="58"/>
      <c r="U319" s="58"/>
      <c r="V319" s="58"/>
      <c r="W319" s="456"/>
      <c r="X319" s="456"/>
      <c r="Y319" s="58"/>
      <c r="Z319" s="58"/>
      <c r="AA319" s="58"/>
      <c r="AB319" s="58"/>
      <c r="AC319" s="58"/>
      <c r="AD319" s="58"/>
    </row>
    <row r="320" spans="1:30" ht="12.75">
      <c r="A320" s="10">
        <v>18</v>
      </c>
      <c r="B320" s="164" t="s">
        <v>226</v>
      </c>
      <c r="C320" s="162" t="s">
        <v>110</v>
      </c>
      <c r="D320" s="185" t="s">
        <v>209</v>
      </c>
      <c r="E320" s="14">
        <v>2007</v>
      </c>
      <c r="F320" s="57">
        <v>8.9</v>
      </c>
      <c r="G320" s="57">
        <v>8.2</v>
      </c>
      <c r="H320" s="46">
        <f t="shared" si="10"/>
        <v>24</v>
      </c>
      <c r="I320" s="142"/>
      <c r="J320" s="142"/>
      <c r="K320" s="58">
        <v>15</v>
      </c>
      <c r="L320" s="58">
        <v>8</v>
      </c>
      <c r="M320" s="58"/>
      <c r="N320" s="58"/>
      <c r="O320" s="58"/>
      <c r="P320" s="58"/>
      <c r="Q320" s="58"/>
      <c r="R320" s="58">
        <v>1</v>
      </c>
      <c r="S320" s="58"/>
      <c r="T320" s="58"/>
      <c r="U320" s="58"/>
      <c r="V320" s="58"/>
      <c r="W320" s="456"/>
      <c r="X320" s="456"/>
      <c r="Y320" s="58"/>
      <c r="Z320" s="58"/>
      <c r="AA320" s="58"/>
      <c r="AB320" s="58"/>
      <c r="AC320" s="58"/>
      <c r="AD320" s="58"/>
    </row>
    <row r="321" spans="1:30" ht="12.75">
      <c r="A321" s="10">
        <v>19</v>
      </c>
      <c r="B321" s="164" t="s">
        <v>314</v>
      </c>
      <c r="C321" s="162" t="s">
        <v>315</v>
      </c>
      <c r="D321" s="185" t="s">
        <v>316</v>
      </c>
      <c r="E321" s="14">
        <v>2007</v>
      </c>
      <c r="F321" s="57">
        <v>29.6</v>
      </c>
      <c r="G321" s="57"/>
      <c r="H321" s="46">
        <f t="shared" si="10"/>
        <v>1</v>
      </c>
      <c r="I321" s="142"/>
      <c r="J321" s="142"/>
      <c r="K321" s="58"/>
      <c r="L321" s="58"/>
      <c r="M321" s="58"/>
      <c r="N321" s="58"/>
      <c r="O321" s="58"/>
      <c r="P321" s="58"/>
      <c r="Q321" s="58">
        <v>1</v>
      </c>
      <c r="R321" s="58"/>
      <c r="S321" s="58"/>
      <c r="T321" s="58"/>
      <c r="U321" s="58"/>
      <c r="V321" s="58"/>
      <c r="W321" s="456"/>
      <c r="X321" s="456"/>
      <c r="Y321" s="58"/>
      <c r="Z321" s="58"/>
      <c r="AA321" s="58"/>
      <c r="AB321" s="58"/>
      <c r="AC321" s="58"/>
      <c r="AD321" s="58"/>
    </row>
    <row r="322" spans="1:30" ht="12.75">
      <c r="A322" s="10">
        <v>20</v>
      </c>
      <c r="B322" s="164" t="s">
        <v>230</v>
      </c>
      <c r="C322" s="162" t="s">
        <v>244</v>
      </c>
      <c r="D322" s="185" t="s">
        <v>111</v>
      </c>
      <c r="E322" s="14">
        <v>2007</v>
      </c>
      <c r="F322" s="57">
        <v>5.7</v>
      </c>
      <c r="G322" s="57">
        <v>4.5</v>
      </c>
      <c r="H322" s="46">
        <f t="shared" si="10"/>
        <v>41</v>
      </c>
      <c r="I322" s="142"/>
      <c r="J322" s="142"/>
      <c r="K322" s="58"/>
      <c r="L322" s="58">
        <v>10</v>
      </c>
      <c r="M322" s="58"/>
      <c r="N322" s="58"/>
      <c r="O322" s="58"/>
      <c r="P322" s="58"/>
      <c r="Q322" s="58">
        <v>15</v>
      </c>
      <c r="R322" s="58">
        <v>6</v>
      </c>
      <c r="S322" s="58">
        <v>10</v>
      </c>
      <c r="T322" s="58"/>
      <c r="U322" s="58"/>
      <c r="V322" s="58"/>
      <c r="W322" s="456"/>
      <c r="X322" s="456"/>
      <c r="Y322" s="58"/>
      <c r="Z322" s="58"/>
      <c r="AA322" s="58"/>
      <c r="AB322" s="58"/>
      <c r="AC322" s="58"/>
      <c r="AD322" s="58"/>
    </row>
    <row r="323" spans="1:30" ht="12.75">
      <c r="A323" s="10">
        <v>21</v>
      </c>
      <c r="B323" s="164" t="s">
        <v>508</v>
      </c>
      <c r="C323" s="162" t="s">
        <v>204</v>
      </c>
      <c r="D323" s="162" t="s">
        <v>291</v>
      </c>
      <c r="E323" s="14">
        <v>2007</v>
      </c>
      <c r="F323" s="57"/>
      <c r="G323" s="57"/>
      <c r="H323" s="46">
        <f t="shared" si="10"/>
        <v>0</v>
      </c>
      <c r="I323" s="142"/>
      <c r="J323" s="142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456"/>
      <c r="X323" s="456"/>
      <c r="Y323" s="58"/>
      <c r="Z323" s="58"/>
      <c r="AA323" s="58"/>
      <c r="AB323" s="58"/>
      <c r="AC323" s="58"/>
      <c r="AD323" s="58"/>
    </row>
    <row r="324" spans="1:30" ht="12.75">
      <c r="A324" s="10">
        <v>22</v>
      </c>
      <c r="B324" s="164" t="s">
        <v>334</v>
      </c>
      <c r="C324" s="162" t="s">
        <v>335</v>
      </c>
      <c r="D324" s="162" t="s">
        <v>188</v>
      </c>
      <c r="E324" s="14">
        <v>2007</v>
      </c>
      <c r="F324" s="241"/>
      <c r="G324" s="57"/>
      <c r="H324" s="46">
        <f t="shared" si="10"/>
        <v>0</v>
      </c>
      <c r="I324" s="142"/>
      <c r="J324" s="142"/>
      <c r="K324" s="69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456"/>
      <c r="X324" s="456"/>
      <c r="Y324" s="58"/>
      <c r="Z324" s="58"/>
      <c r="AA324" s="58"/>
      <c r="AB324" s="58"/>
      <c r="AC324" s="58"/>
      <c r="AD324" s="58"/>
    </row>
    <row r="325" spans="1:30" ht="12.75">
      <c r="A325" s="10">
        <v>23</v>
      </c>
      <c r="B325" s="162" t="s">
        <v>189</v>
      </c>
      <c r="C325" s="162" t="s">
        <v>190</v>
      </c>
      <c r="D325" s="185" t="s">
        <v>81</v>
      </c>
      <c r="E325" s="14">
        <v>2006</v>
      </c>
      <c r="F325" s="57">
        <v>0.3</v>
      </c>
      <c r="G325" s="57"/>
      <c r="H325" s="46">
        <f t="shared" si="10"/>
        <v>20</v>
      </c>
      <c r="I325" s="142"/>
      <c r="J325" s="142"/>
      <c r="K325" s="69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456">
        <v>20</v>
      </c>
      <c r="X325" s="456"/>
      <c r="Y325" s="58"/>
      <c r="Z325" s="58"/>
      <c r="AA325" s="58"/>
      <c r="AB325" s="58"/>
      <c r="AC325" s="58"/>
      <c r="AD325" s="58"/>
    </row>
    <row r="326" spans="1:30" s="10" customFormat="1" ht="12.75">
      <c r="A326" s="10">
        <v>24</v>
      </c>
      <c r="B326" s="162" t="s">
        <v>817</v>
      </c>
      <c r="C326" s="162" t="s">
        <v>123</v>
      </c>
      <c r="D326" s="162" t="s">
        <v>124</v>
      </c>
      <c r="E326" s="195">
        <v>2006</v>
      </c>
      <c r="F326" s="57">
        <v>30.8</v>
      </c>
      <c r="G326" s="57"/>
      <c r="H326" s="142"/>
      <c r="I326" s="142"/>
      <c r="J326" s="142"/>
      <c r="K326" s="69"/>
      <c r="L326" s="58"/>
      <c r="M326" s="193"/>
      <c r="N326" s="58"/>
      <c r="O326" s="58"/>
      <c r="P326" s="58"/>
      <c r="Q326" s="58"/>
      <c r="R326" s="58"/>
      <c r="S326" s="58">
        <v>1</v>
      </c>
      <c r="T326" s="58"/>
      <c r="U326" s="58"/>
      <c r="V326" s="58"/>
      <c r="W326" s="456"/>
      <c r="X326" s="456"/>
      <c r="Y326" s="58"/>
      <c r="Z326" s="58"/>
      <c r="AA326" s="58"/>
      <c r="AB326" s="58"/>
      <c r="AC326" s="58"/>
      <c r="AD326" s="58"/>
    </row>
    <row r="327" spans="1:30" s="10" customFormat="1" ht="12.75">
      <c r="A327" s="10">
        <v>25</v>
      </c>
      <c r="B327" s="164" t="s">
        <v>304</v>
      </c>
      <c r="C327" s="162" t="s">
        <v>76</v>
      </c>
      <c r="D327" s="162" t="s">
        <v>108</v>
      </c>
      <c r="E327" s="14">
        <v>2007</v>
      </c>
      <c r="F327" s="57"/>
      <c r="G327" s="57"/>
      <c r="H327" s="46">
        <f aca="true" t="shared" si="11" ref="H327:H347">SUM(I327:AD327)</f>
        <v>0</v>
      </c>
      <c r="I327" s="142"/>
      <c r="J327" s="142"/>
      <c r="K327" s="69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456"/>
      <c r="X327" s="456"/>
      <c r="Y327" s="58"/>
      <c r="Z327" s="58"/>
      <c r="AA327" s="58"/>
      <c r="AB327" s="58"/>
      <c r="AC327" s="58"/>
      <c r="AD327" s="58"/>
    </row>
    <row r="328" spans="1:30" s="10" customFormat="1" ht="12.75">
      <c r="A328" s="10">
        <v>26</v>
      </c>
      <c r="B328" s="164" t="s">
        <v>271</v>
      </c>
      <c r="C328" s="162" t="s">
        <v>204</v>
      </c>
      <c r="D328" s="162" t="s">
        <v>213</v>
      </c>
      <c r="E328" s="14">
        <v>2007</v>
      </c>
      <c r="F328" s="57"/>
      <c r="G328" s="57"/>
      <c r="H328" s="46">
        <f t="shared" si="11"/>
        <v>0</v>
      </c>
      <c r="I328" s="142"/>
      <c r="J328" s="142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456"/>
      <c r="X328" s="456"/>
      <c r="Y328" s="58"/>
      <c r="Z328" s="58"/>
      <c r="AA328" s="58"/>
      <c r="AB328" s="58"/>
      <c r="AC328" s="58"/>
      <c r="AD328" s="58"/>
    </row>
    <row r="329" spans="1:30" s="10" customFormat="1" ht="12.75">
      <c r="A329" s="10">
        <v>27</v>
      </c>
      <c r="B329" s="164" t="s">
        <v>302</v>
      </c>
      <c r="C329" s="162" t="s">
        <v>303</v>
      </c>
      <c r="D329" s="185" t="s">
        <v>81</v>
      </c>
      <c r="E329" s="14">
        <v>2007</v>
      </c>
      <c r="F329" s="57">
        <v>2.6</v>
      </c>
      <c r="G329" s="57"/>
      <c r="H329" s="46">
        <f t="shared" si="11"/>
        <v>6</v>
      </c>
      <c r="I329" s="142"/>
      <c r="J329" s="142"/>
      <c r="K329" s="58"/>
      <c r="L329" s="58"/>
      <c r="M329" s="58"/>
      <c r="N329" s="58"/>
      <c r="O329" s="58"/>
      <c r="P329" s="58"/>
      <c r="Q329" s="58"/>
      <c r="R329" s="58"/>
      <c r="S329" s="58">
        <v>6</v>
      </c>
      <c r="T329" s="58"/>
      <c r="U329" s="58"/>
      <c r="V329" s="58"/>
      <c r="W329" s="456"/>
      <c r="X329" s="456"/>
      <c r="Y329" s="58"/>
      <c r="Z329" s="58"/>
      <c r="AA329" s="58"/>
      <c r="AB329" s="58"/>
      <c r="AC329" s="58"/>
      <c r="AD329" s="58"/>
    </row>
    <row r="330" spans="1:30" s="10" customFormat="1" ht="12.75">
      <c r="A330" s="10">
        <v>28</v>
      </c>
      <c r="B330" s="162" t="s">
        <v>406</v>
      </c>
      <c r="C330" s="162" t="s">
        <v>407</v>
      </c>
      <c r="D330" s="162" t="s">
        <v>77</v>
      </c>
      <c r="E330" s="14">
        <v>2006</v>
      </c>
      <c r="F330" s="57"/>
      <c r="G330" s="57"/>
      <c r="H330" s="46">
        <f t="shared" si="11"/>
        <v>0</v>
      </c>
      <c r="I330" s="142"/>
      <c r="J330" s="142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456"/>
      <c r="X330" s="456"/>
      <c r="Y330" s="58"/>
      <c r="Z330" s="58"/>
      <c r="AA330" s="58"/>
      <c r="AB330" s="58"/>
      <c r="AC330" s="58"/>
      <c r="AD330" s="58"/>
    </row>
    <row r="331" spans="1:30" s="10" customFormat="1" ht="12.75">
      <c r="A331" s="10">
        <v>29</v>
      </c>
      <c r="B331" s="162" t="s">
        <v>109</v>
      </c>
      <c r="C331" s="162" t="s">
        <v>182</v>
      </c>
      <c r="D331" s="185" t="s">
        <v>108</v>
      </c>
      <c r="E331" s="14">
        <v>2006</v>
      </c>
      <c r="F331" s="57">
        <v>4.6</v>
      </c>
      <c r="G331" s="57"/>
      <c r="H331" s="46">
        <f t="shared" si="11"/>
        <v>30</v>
      </c>
      <c r="I331" s="142"/>
      <c r="J331" s="142"/>
      <c r="K331" s="58">
        <v>10</v>
      </c>
      <c r="L331" s="58">
        <v>20</v>
      </c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456"/>
      <c r="X331" s="456"/>
      <c r="Y331" s="58"/>
      <c r="Z331" s="58"/>
      <c r="AA331" s="58"/>
      <c r="AB331" s="58"/>
      <c r="AC331" s="58"/>
      <c r="AD331" s="58"/>
    </row>
    <row r="332" spans="1:30" s="10" customFormat="1" ht="12.75">
      <c r="A332" s="10">
        <v>30</v>
      </c>
      <c r="B332" s="164" t="s">
        <v>492</v>
      </c>
      <c r="C332" s="162" t="s">
        <v>493</v>
      </c>
      <c r="D332" s="185" t="s">
        <v>117</v>
      </c>
      <c r="E332" s="14">
        <v>2007</v>
      </c>
      <c r="F332" s="57">
        <v>4.9</v>
      </c>
      <c r="G332" s="57"/>
      <c r="H332" s="46">
        <f t="shared" si="11"/>
        <v>1</v>
      </c>
      <c r="I332" s="142"/>
      <c r="J332" s="142"/>
      <c r="K332" s="58"/>
      <c r="L332" s="58"/>
      <c r="M332" s="193"/>
      <c r="N332" s="58"/>
      <c r="O332" s="58"/>
      <c r="P332" s="58"/>
      <c r="Q332" s="58"/>
      <c r="R332" s="58"/>
      <c r="S332" s="58">
        <v>1</v>
      </c>
      <c r="T332" s="58"/>
      <c r="U332" s="58"/>
      <c r="V332" s="58"/>
      <c r="W332" s="456"/>
      <c r="X332" s="456"/>
      <c r="Y332" s="58"/>
      <c r="Z332" s="58"/>
      <c r="AA332" s="58"/>
      <c r="AB332" s="58"/>
      <c r="AC332" s="58"/>
      <c r="AD332" s="58"/>
    </row>
    <row r="333" spans="1:30" s="10" customFormat="1" ht="12.75">
      <c r="A333" s="10">
        <v>31</v>
      </c>
      <c r="B333" s="162" t="s">
        <v>318</v>
      </c>
      <c r="C333" s="162" t="s">
        <v>125</v>
      </c>
      <c r="D333" s="162" t="s">
        <v>179</v>
      </c>
      <c r="E333" s="14">
        <v>2006</v>
      </c>
      <c r="F333" s="57"/>
      <c r="G333" s="57"/>
      <c r="H333" s="46">
        <f t="shared" si="11"/>
        <v>0</v>
      </c>
      <c r="I333" s="142"/>
      <c r="J333" s="142"/>
      <c r="K333" s="69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456"/>
      <c r="X333" s="456"/>
      <c r="Y333" s="58"/>
      <c r="Z333" s="58"/>
      <c r="AA333" s="58"/>
      <c r="AB333" s="58"/>
      <c r="AC333" s="58"/>
      <c r="AD333" s="58"/>
    </row>
    <row r="334" spans="1:30" s="10" customFormat="1" ht="12.75">
      <c r="A334" s="10">
        <v>32</v>
      </c>
      <c r="B334" s="164" t="s">
        <v>219</v>
      </c>
      <c r="C334" s="162" t="s">
        <v>220</v>
      </c>
      <c r="D334" s="162" t="s">
        <v>81</v>
      </c>
      <c r="E334" s="14">
        <v>2007</v>
      </c>
      <c r="F334" s="57"/>
      <c r="G334" s="57"/>
      <c r="H334" s="46">
        <f t="shared" si="11"/>
        <v>0</v>
      </c>
      <c r="I334" s="142"/>
      <c r="J334" s="142"/>
      <c r="K334" s="58"/>
      <c r="L334" s="58"/>
      <c r="M334" s="58"/>
      <c r="N334" s="58"/>
      <c r="O334" s="58"/>
      <c r="P334" s="58"/>
      <c r="Q334" s="58"/>
      <c r="R334" s="58"/>
      <c r="S334" s="58" t="s">
        <v>831</v>
      </c>
      <c r="T334" s="58"/>
      <c r="U334" s="58"/>
      <c r="V334" s="58"/>
      <c r="W334" s="456"/>
      <c r="X334" s="456"/>
      <c r="Y334" s="58"/>
      <c r="Z334" s="58"/>
      <c r="AA334" s="58"/>
      <c r="AB334" s="58"/>
      <c r="AC334" s="58"/>
      <c r="AD334" s="58"/>
    </row>
    <row r="335" spans="1:30" ht="12.75">
      <c r="A335" s="10">
        <v>33</v>
      </c>
      <c r="B335" s="162" t="s">
        <v>149</v>
      </c>
      <c r="C335" s="162" t="s">
        <v>740</v>
      </c>
      <c r="D335" s="162" t="s">
        <v>111</v>
      </c>
      <c r="E335" s="195">
        <v>2006</v>
      </c>
      <c r="F335" s="405">
        <v>10.5</v>
      </c>
      <c r="G335" s="57">
        <v>6.1</v>
      </c>
      <c r="H335" s="46">
        <f t="shared" si="11"/>
        <v>4</v>
      </c>
      <c r="I335" s="142"/>
      <c r="J335" s="142"/>
      <c r="K335" s="69"/>
      <c r="L335" s="58">
        <v>1</v>
      </c>
      <c r="M335" s="193"/>
      <c r="N335" s="58"/>
      <c r="O335" s="58"/>
      <c r="P335" s="58"/>
      <c r="Q335" s="58">
        <v>1</v>
      </c>
      <c r="R335" s="58">
        <v>1</v>
      </c>
      <c r="S335" s="58">
        <v>1</v>
      </c>
      <c r="T335" s="58"/>
      <c r="U335" s="58"/>
      <c r="V335" s="58"/>
      <c r="W335" s="456"/>
      <c r="X335" s="456"/>
      <c r="Y335" s="58"/>
      <c r="Z335" s="58"/>
      <c r="AA335" s="58"/>
      <c r="AB335" s="58"/>
      <c r="AC335" s="58"/>
      <c r="AD335" s="58"/>
    </row>
    <row r="336" spans="1:30" ht="12.75">
      <c r="A336" s="186">
        <v>34</v>
      </c>
      <c r="B336" s="164" t="s">
        <v>187</v>
      </c>
      <c r="C336" s="162" t="s">
        <v>123</v>
      </c>
      <c r="D336" s="162" t="s">
        <v>188</v>
      </c>
      <c r="E336" s="14">
        <v>2007</v>
      </c>
      <c r="F336" s="57"/>
      <c r="G336" s="57"/>
      <c r="H336" s="46">
        <f t="shared" si="11"/>
        <v>0</v>
      </c>
      <c r="I336" s="142"/>
      <c r="J336" s="142"/>
      <c r="K336" s="69"/>
      <c r="L336" s="58"/>
      <c r="M336" s="58"/>
      <c r="N336" s="58"/>
      <c r="O336" s="69"/>
      <c r="P336" s="58"/>
      <c r="Q336" s="58"/>
      <c r="R336" s="58"/>
      <c r="S336" s="58"/>
      <c r="T336" s="58"/>
      <c r="U336" s="58"/>
      <c r="V336" s="58"/>
      <c r="W336" s="456"/>
      <c r="X336" s="456"/>
      <c r="Y336" s="58"/>
      <c r="Z336" s="58"/>
      <c r="AA336" s="58"/>
      <c r="AB336" s="58"/>
      <c r="AC336" s="58"/>
      <c r="AD336" s="58"/>
    </row>
    <row r="337" spans="1:30" s="10" customFormat="1" ht="12.75">
      <c r="A337" s="186">
        <v>35</v>
      </c>
      <c r="B337" s="164" t="s">
        <v>527</v>
      </c>
      <c r="C337" s="162" t="s">
        <v>129</v>
      </c>
      <c r="D337" s="162" t="s">
        <v>188</v>
      </c>
      <c r="E337" s="14">
        <v>2007</v>
      </c>
      <c r="F337" s="57"/>
      <c r="G337" s="57"/>
      <c r="H337" s="46">
        <f t="shared" si="11"/>
        <v>0</v>
      </c>
      <c r="I337" s="142"/>
      <c r="J337" s="142"/>
      <c r="K337" s="58"/>
      <c r="L337" s="58"/>
      <c r="M337" s="193"/>
      <c r="N337" s="58"/>
      <c r="O337" s="58"/>
      <c r="P337" s="58"/>
      <c r="Q337" s="58"/>
      <c r="R337" s="58"/>
      <c r="S337" s="58"/>
      <c r="T337" s="58"/>
      <c r="U337" s="58"/>
      <c r="V337" s="58"/>
      <c r="W337" s="456"/>
      <c r="X337" s="456"/>
      <c r="Y337" s="58"/>
      <c r="Z337" s="58"/>
      <c r="AA337" s="58"/>
      <c r="AB337" s="58"/>
      <c r="AC337" s="58"/>
      <c r="AD337" s="58"/>
    </row>
    <row r="338" spans="1:30" s="10" customFormat="1" ht="12.75">
      <c r="A338" s="186">
        <v>36</v>
      </c>
      <c r="B338" s="162" t="s">
        <v>90</v>
      </c>
      <c r="C338" s="162" t="s">
        <v>91</v>
      </c>
      <c r="D338" s="185" t="s">
        <v>88</v>
      </c>
      <c r="E338" s="14">
        <v>2006</v>
      </c>
      <c r="F338" s="241" t="s">
        <v>850</v>
      </c>
      <c r="G338" s="57"/>
      <c r="H338" s="46">
        <f t="shared" si="11"/>
        <v>130</v>
      </c>
      <c r="I338" s="142"/>
      <c r="J338" s="142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456">
        <v>20</v>
      </c>
      <c r="X338" s="456">
        <v>10</v>
      </c>
      <c r="Y338" s="58"/>
      <c r="Z338" s="58"/>
      <c r="AA338" s="460">
        <v>100</v>
      </c>
      <c r="AB338" s="58"/>
      <c r="AC338" s="58"/>
      <c r="AD338" s="58"/>
    </row>
    <row r="339" spans="2:30" s="10" customFormat="1" ht="12.75">
      <c r="B339" s="162" t="s">
        <v>614</v>
      </c>
      <c r="C339" s="162" t="s">
        <v>125</v>
      </c>
      <c r="D339" s="162" t="s">
        <v>88</v>
      </c>
      <c r="E339" s="195">
        <v>2006</v>
      </c>
      <c r="F339" s="57">
        <v>38</v>
      </c>
      <c r="G339" s="57"/>
      <c r="H339" s="46">
        <f t="shared" si="11"/>
        <v>1</v>
      </c>
      <c r="I339" s="142"/>
      <c r="J339" s="142"/>
      <c r="K339" s="69"/>
      <c r="L339" s="58"/>
      <c r="M339" s="193"/>
      <c r="N339" s="58"/>
      <c r="O339" s="58"/>
      <c r="P339" s="58"/>
      <c r="Q339" s="58"/>
      <c r="R339" s="58"/>
      <c r="S339" s="58">
        <v>1</v>
      </c>
      <c r="T339" s="58"/>
      <c r="U339" s="58"/>
      <c r="V339" s="58"/>
      <c r="W339" s="456"/>
      <c r="X339" s="456"/>
      <c r="Y339" s="58"/>
      <c r="Z339" s="58"/>
      <c r="AA339" s="58"/>
      <c r="AB339" s="58"/>
      <c r="AC339" s="58"/>
      <c r="AD339" s="58"/>
    </row>
    <row r="340" spans="2:30" s="10" customFormat="1" ht="12.75">
      <c r="B340" s="164" t="s">
        <v>221</v>
      </c>
      <c r="C340" s="162" t="s">
        <v>222</v>
      </c>
      <c r="D340" s="185" t="s">
        <v>108</v>
      </c>
      <c r="E340" s="14">
        <v>2007</v>
      </c>
      <c r="F340" s="57">
        <v>15.9</v>
      </c>
      <c r="G340" s="57"/>
      <c r="H340" s="46">
        <f t="shared" si="11"/>
        <v>2</v>
      </c>
      <c r="I340" s="142"/>
      <c r="J340" s="142"/>
      <c r="K340" s="58">
        <v>1</v>
      </c>
      <c r="L340" s="58">
        <v>1</v>
      </c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456"/>
      <c r="X340" s="456"/>
      <c r="Y340" s="58"/>
      <c r="Z340" s="58"/>
      <c r="AA340" s="58"/>
      <c r="AB340" s="58"/>
      <c r="AC340" s="58"/>
      <c r="AD340" s="58"/>
    </row>
    <row r="341" spans="2:30" s="10" customFormat="1" ht="12.75">
      <c r="B341" s="164" t="s">
        <v>411</v>
      </c>
      <c r="C341" s="162" t="s">
        <v>412</v>
      </c>
      <c r="D341" s="185" t="s">
        <v>111</v>
      </c>
      <c r="E341" s="14">
        <v>2007</v>
      </c>
      <c r="F341" s="57">
        <v>8.1</v>
      </c>
      <c r="G341" s="57"/>
      <c r="H341" s="46">
        <f t="shared" si="11"/>
        <v>6</v>
      </c>
      <c r="I341" s="142"/>
      <c r="J341" s="142"/>
      <c r="K341" s="58"/>
      <c r="L341" s="58">
        <v>6</v>
      </c>
      <c r="M341" s="193"/>
      <c r="N341" s="58"/>
      <c r="O341" s="58"/>
      <c r="P341" s="58"/>
      <c r="Q341" s="58"/>
      <c r="R341" s="58"/>
      <c r="S341" s="58"/>
      <c r="T341" s="58"/>
      <c r="U341" s="58"/>
      <c r="V341" s="58"/>
      <c r="W341" s="456"/>
      <c r="X341" s="456"/>
      <c r="Y341" s="58"/>
      <c r="Z341" s="58"/>
      <c r="AA341" s="58"/>
      <c r="AB341" s="58"/>
      <c r="AC341" s="58"/>
      <c r="AD341" s="58"/>
    </row>
    <row r="342" spans="2:30" s="10" customFormat="1" ht="12.75">
      <c r="B342" s="162" t="s">
        <v>373</v>
      </c>
      <c r="C342" s="162" t="s">
        <v>110</v>
      </c>
      <c r="D342" s="162" t="s">
        <v>117</v>
      </c>
      <c r="E342" s="195">
        <v>2006</v>
      </c>
      <c r="F342" s="57">
        <v>10.6</v>
      </c>
      <c r="G342" s="57"/>
      <c r="H342" s="46">
        <f t="shared" si="11"/>
        <v>1</v>
      </c>
      <c r="I342" s="142"/>
      <c r="J342" s="142"/>
      <c r="K342" s="69"/>
      <c r="L342" s="58"/>
      <c r="M342" s="193"/>
      <c r="N342" s="58"/>
      <c r="O342" s="58"/>
      <c r="P342" s="58"/>
      <c r="Q342" s="58"/>
      <c r="R342" s="58"/>
      <c r="S342" s="58">
        <v>1</v>
      </c>
      <c r="T342" s="58"/>
      <c r="U342" s="58"/>
      <c r="V342" s="58"/>
      <c r="W342" s="456"/>
      <c r="X342" s="456"/>
      <c r="Y342" s="58"/>
      <c r="Z342" s="58"/>
      <c r="AA342" s="58"/>
      <c r="AB342" s="58"/>
      <c r="AC342" s="58"/>
      <c r="AD342" s="58"/>
    </row>
    <row r="343" spans="2:30" s="10" customFormat="1" ht="12.75">
      <c r="B343" s="164" t="s">
        <v>183</v>
      </c>
      <c r="C343" s="162" t="s">
        <v>184</v>
      </c>
      <c r="D343" s="185" t="s">
        <v>81</v>
      </c>
      <c r="E343" s="14">
        <v>2007</v>
      </c>
      <c r="F343" s="57">
        <v>2.3</v>
      </c>
      <c r="G343" s="57"/>
      <c r="H343" s="46">
        <f t="shared" si="11"/>
        <v>40</v>
      </c>
      <c r="I343" s="142"/>
      <c r="J343" s="142"/>
      <c r="K343" s="58"/>
      <c r="L343" s="58"/>
      <c r="M343" s="58"/>
      <c r="N343" s="58"/>
      <c r="O343" s="58"/>
      <c r="P343" s="58"/>
      <c r="Q343" s="58">
        <v>20</v>
      </c>
      <c r="R343" s="58"/>
      <c r="S343" s="58"/>
      <c r="T343" s="58"/>
      <c r="U343" s="58"/>
      <c r="V343" s="58"/>
      <c r="W343" s="456">
        <v>20</v>
      </c>
      <c r="X343" s="456"/>
      <c r="Y343" s="58"/>
      <c r="Z343" s="58"/>
      <c r="AA343" s="58"/>
      <c r="AB343" s="58"/>
      <c r="AC343" s="58"/>
      <c r="AD343" s="58"/>
    </row>
    <row r="344" spans="2:30" s="10" customFormat="1" ht="12.75">
      <c r="B344" s="164" t="s">
        <v>820</v>
      </c>
      <c r="C344" s="162" t="s">
        <v>123</v>
      </c>
      <c r="D344" s="162" t="s">
        <v>357</v>
      </c>
      <c r="E344" s="195">
        <v>2007</v>
      </c>
      <c r="F344" s="57">
        <v>26</v>
      </c>
      <c r="G344" s="57"/>
      <c r="H344" s="46">
        <f t="shared" si="11"/>
        <v>1</v>
      </c>
      <c r="I344" s="142"/>
      <c r="J344" s="142"/>
      <c r="K344" s="69"/>
      <c r="L344" s="58"/>
      <c r="M344" s="193"/>
      <c r="N344" s="58"/>
      <c r="O344" s="58"/>
      <c r="P344" s="58"/>
      <c r="Q344" s="58"/>
      <c r="R344" s="58"/>
      <c r="S344" s="58">
        <v>1</v>
      </c>
      <c r="T344" s="58"/>
      <c r="U344" s="58"/>
      <c r="V344" s="58"/>
      <c r="W344" s="456"/>
      <c r="X344" s="456"/>
      <c r="Y344" s="58"/>
      <c r="Z344" s="58"/>
      <c r="AA344" s="58"/>
      <c r="AB344" s="58"/>
      <c r="AC344" s="58"/>
      <c r="AD344" s="58"/>
    </row>
    <row r="345" spans="2:30" s="10" customFormat="1" ht="12.75">
      <c r="B345" s="162" t="s">
        <v>512</v>
      </c>
      <c r="C345" s="162" t="s">
        <v>513</v>
      </c>
      <c r="D345" s="185" t="s">
        <v>108</v>
      </c>
      <c r="E345" s="14">
        <v>2006</v>
      </c>
      <c r="F345" s="57">
        <v>4</v>
      </c>
      <c r="G345" s="57"/>
      <c r="H345" s="46">
        <f t="shared" si="11"/>
        <v>35</v>
      </c>
      <c r="I345" s="142"/>
      <c r="J345" s="142"/>
      <c r="K345" s="69"/>
      <c r="L345" s="58">
        <v>15</v>
      </c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456">
        <v>20</v>
      </c>
      <c r="X345" s="456"/>
      <c r="Y345" s="58"/>
      <c r="Z345" s="58"/>
      <c r="AA345" s="58"/>
      <c r="AB345" s="58"/>
      <c r="AC345" s="58"/>
      <c r="AD345" s="58"/>
    </row>
    <row r="346" spans="2:30" s="10" customFormat="1" ht="12.75">
      <c r="B346" s="162" t="s">
        <v>268</v>
      </c>
      <c r="C346" s="162" t="s">
        <v>269</v>
      </c>
      <c r="D346" s="162" t="s">
        <v>89</v>
      </c>
      <c r="E346" s="14">
        <v>2006</v>
      </c>
      <c r="F346" s="57"/>
      <c r="G346" s="57"/>
      <c r="H346" s="46">
        <f t="shared" si="11"/>
        <v>0</v>
      </c>
      <c r="I346" s="142"/>
      <c r="J346" s="142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456"/>
      <c r="X346" s="456"/>
      <c r="Y346" s="58"/>
      <c r="Z346" s="58"/>
      <c r="AA346" s="58"/>
      <c r="AB346" s="58"/>
      <c r="AC346" s="58"/>
      <c r="AD346" s="58"/>
    </row>
    <row r="347" spans="2:30" s="10" customFormat="1" ht="12.75">
      <c r="B347" s="164" t="s">
        <v>267</v>
      </c>
      <c r="C347" s="162" t="s">
        <v>229</v>
      </c>
      <c r="D347" s="162" t="s">
        <v>179</v>
      </c>
      <c r="E347" s="14">
        <v>2007</v>
      </c>
      <c r="F347" s="57"/>
      <c r="G347" s="57"/>
      <c r="H347" s="46">
        <f t="shared" si="11"/>
        <v>0</v>
      </c>
      <c r="I347" s="142"/>
      <c r="J347" s="142"/>
      <c r="K347" s="69"/>
      <c r="L347" s="58"/>
      <c r="M347" s="193"/>
      <c r="N347" s="58"/>
      <c r="O347" s="58"/>
      <c r="P347" s="58"/>
      <c r="Q347" s="58"/>
      <c r="R347" s="58"/>
      <c r="S347" s="58"/>
      <c r="T347" s="58"/>
      <c r="U347" s="58"/>
      <c r="V347" s="58"/>
      <c r="W347" s="456"/>
      <c r="X347" s="456"/>
      <c r="Y347" s="58"/>
      <c r="Z347" s="58"/>
      <c r="AA347" s="58"/>
      <c r="AB347" s="58"/>
      <c r="AC347" s="58"/>
      <c r="AD347" s="58"/>
    </row>
    <row r="348" spans="6:30" s="10" customFormat="1" ht="12.75">
      <c r="F348" s="57"/>
      <c r="G348" s="57"/>
      <c r="H348" s="142"/>
      <c r="I348" s="142"/>
      <c r="J348" s="142"/>
      <c r="K348" s="69"/>
      <c r="L348" s="58"/>
      <c r="M348" s="193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</row>
    <row r="349" spans="1:27" ht="12.75">
      <c r="A349" s="10"/>
      <c r="B349" s="56"/>
      <c r="C349" s="56"/>
      <c r="D349" s="56"/>
      <c r="E349" s="10"/>
      <c r="F349" s="57"/>
      <c r="G349" s="57"/>
      <c r="K349" s="69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</row>
    <row r="350" spans="1:27" ht="12.75">
      <c r="A350" s="150" t="s">
        <v>235</v>
      </c>
      <c r="B350" s="121"/>
      <c r="C350" s="151"/>
      <c r="D350" s="122"/>
      <c r="E350" s="10"/>
      <c r="F350" s="57"/>
      <c r="G350" s="57"/>
      <c r="K350" s="69"/>
      <c r="L350" s="58"/>
      <c r="M350" s="58"/>
      <c r="N350" s="58"/>
      <c r="O350" s="58"/>
      <c r="P350" s="69"/>
      <c r="Q350" s="69"/>
      <c r="R350" s="58"/>
      <c r="S350" s="58"/>
      <c r="T350" s="58"/>
      <c r="U350" s="58"/>
      <c r="V350" s="58"/>
      <c r="W350" s="58"/>
      <c r="X350" s="58"/>
      <c r="Y350" s="58"/>
      <c r="Z350" s="58"/>
      <c r="AA350" s="58"/>
    </row>
    <row r="351" spans="1:27" ht="12.75">
      <c r="A351" s="152" t="s">
        <v>383</v>
      </c>
      <c r="B351" s="121"/>
      <c r="C351" s="153"/>
      <c r="D351" s="122"/>
      <c r="E351" s="10"/>
      <c r="F351" s="57"/>
      <c r="G351" s="57"/>
      <c r="K351" s="58"/>
      <c r="L351" s="58"/>
      <c r="M351" s="58"/>
      <c r="N351" s="58"/>
      <c r="O351" s="58"/>
      <c r="P351" s="69"/>
      <c r="Q351" s="69"/>
      <c r="R351" s="58"/>
      <c r="S351" s="58"/>
      <c r="T351" s="58"/>
      <c r="U351" s="58"/>
      <c r="V351" s="58"/>
      <c r="W351" s="58"/>
      <c r="X351" s="58"/>
      <c r="Y351" s="58"/>
      <c r="Z351" s="58"/>
      <c r="AA351" s="58"/>
    </row>
    <row r="352" spans="1:27" ht="12.75">
      <c r="A352" s="152" t="s">
        <v>236</v>
      </c>
      <c r="B352" s="121"/>
      <c r="C352" s="153"/>
      <c r="D352" s="122"/>
      <c r="E352" s="10"/>
      <c r="F352" s="57"/>
      <c r="G352" s="57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</row>
    <row r="353" spans="1:27" ht="12.75">
      <c r="A353" s="10"/>
      <c r="B353" s="56"/>
      <c r="C353" s="56"/>
      <c r="D353" s="56"/>
      <c r="E353" s="10"/>
      <c r="F353" s="57"/>
      <c r="G353" s="57"/>
      <c r="K353" s="69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</row>
    <row r="354" spans="1:27" ht="12.75">
      <c r="A354" s="10"/>
      <c r="B354" s="56"/>
      <c r="C354" s="56"/>
      <c r="D354" s="56"/>
      <c r="E354" s="10"/>
      <c r="F354" s="57"/>
      <c r="G354" s="57"/>
      <c r="K354" s="69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</row>
  </sheetData>
  <sheetProtection/>
  <mergeCells count="3">
    <mergeCell ref="W1:X1"/>
    <mergeCell ref="W301:X301"/>
    <mergeCell ref="W276:X276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I52"/>
  <sheetViews>
    <sheetView zoomScalePageLayoutView="0" workbookViewId="0" topLeftCell="A1">
      <selection activeCell="N3" sqref="N3:N6"/>
    </sheetView>
  </sheetViews>
  <sheetFormatPr defaultColWidth="11.421875" defaultRowHeight="12.75"/>
  <cols>
    <col min="1" max="1" width="4.28125" style="20" customWidth="1"/>
    <col min="2" max="2" width="3.7109375" style="20" customWidth="1"/>
    <col min="3" max="3" width="20.140625" style="18" bestFit="1" customWidth="1"/>
    <col min="4" max="4" width="4.00390625" style="370" bestFit="1" customWidth="1"/>
    <col min="5" max="5" width="11.421875" style="45" customWidth="1"/>
    <col min="6" max="6" width="10.421875" style="45" customWidth="1"/>
    <col min="7" max="9" width="11.421875" style="45" customWidth="1"/>
    <col min="10" max="10" width="14.8515625" style="45" customWidth="1"/>
    <col min="11" max="11" width="12.140625" style="45" customWidth="1"/>
    <col min="12" max="12" width="8.00390625" style="252" customWidth="1"/>
    <col min="13" max="13" width="8.140625" style="45" bestFit="1" customWidth="1"/>
    <col min="14" max="14" width="11.28125" style="45" customWidth="1"/>
    <col min="15" max="15" width="12.28125" style="45" customWidth="1"/>
    <col min="16" max="16" width="15.00390625" style="45" customWidth="1"/>
    <col min="17" max="17" width="23.00390625" style="0" customWidth="1"/>
  </cols>
  <sheetData>
    <row r="1" spans="1:17" ht="32.25" thickBot="1">
      <c r="A1" s="591" t="s">
        <v>701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3"/>
    </row>
    <row r="2" spans="1:17" ht="16.5" customHeight="1" thickBot="1">
      <c r="A2" s="547">
        <v>2022</v>
      </c>
      <c r="B2" s="609">
        <v>2021</v>
      </c>
      <c r="C2" s="621" t="s">
        <v>14</v>
      </c>
      <c r="D2" s="355"/>
      <c r="E2" s="606" t="s">
        <v>378</v>
      </c>
      <c r="F2" s="607"/>
      <c r="G2" s="607"/>
      <c r="H2" s="608"/>
      <c r="I2" s="606" t="s">
        <v>379</v>
      </c>
      <c r="J2" s="607"/>
      <c r="K2" s="607"/>
      <c r="L2" s="607"/>
      <c r="M2" s="607"/>
      <c r="N2" s="427"/>
      <c r="O2" s="428"/>
      <c r="P2" s="630" t="s">
        <v>380</v>
      </c>
      <c r="Q2" s="621" t="s">
        <v>14</v>
      </c>
    </row>
    <row r="3" spans="1:17" ht="19.5" customHeight="1">
      <c r="A3" s="548"/>
      <c r="B3" s="610"/>
      <c r="C3" s="622"/>
      <c r="D3" s="352"/>
      <c r="E3" s="594" t="s">
        <v>97</v>
      </c>
      <c r="F3" s="597" t="s">
        <v>98</v>
      </c>
      <c r="G3" s="603" t="s">
        <v>100</v>
      </c>
      <c r="H3" s="600" t="s">
        <v>99</v>
      </c>
      <c r="I3" s="624" t="s">
        <v>293</v>
      </c>
      <c r="J3" s="612" t="s">
        <v>103</v>
      </c>
      <c r="K3" s="636" t="s">
        <v>832</v>
      </c>
      <c r="L3" s="627" t="s">
        <v>377</v>
      </c>
      <c r="M3" s="633" t="s">
        <v>382</v>
      </c>
      <c r="N3" s="615" t="s">
        <v>0</v>
      </c>
      <c r="O3" s="618" t="s">
        <v>102</v>
      </c>
      <c r="P3" s="631"/>
      <c r="Q3" s="622"/>
    </row>
    <row r="4" spans="1:17" ht="19.5" customHeight="1">
      <c r="A4" s="548"/>
      <c r="B4" s="610"/>
      <c r="C4" s="622"/>
      <c r="D4" s="352"/>
      <c r="E4" s="595"/>
      <c r="F4" s="598"/>
      <c r="G4" s="604"/>
      <c r="H4" s="601"/>
      <c r="I4" s="625"/>
      <c r="J4" s="613"/>
      <c r="K4" s="637"/>
      <c r="L4" s="628"/>
      <c r="M4" s="634"/>
      <c r="N4" s="616"/>
      <c r="O4" s="619"/>
      <c r="P4" s="631"/>
      <c r="Q4" s="622"/>
    </row>
    <row r="5" spans="1:17" ht="19.5" customHeight="1" thickBot="1">
      <c r="A5" s="548"/>
      <c r="B5" s="610"/>
      <c r="C5" s="623"/>
      <c r="D5" s="353"/>
      <c r="E5" s="595"/>
      <c r="F5" s="598"/>
      <c r="G5" s="604"/>
      <c r="H5" s="601"/>
      <c r="I5" s="625"/>
      <c r="J5" s="613"/>
      <c r="K5" s="637"/>
      <c r="L5" s="628"/>
      <c r="M5" s="634"/>
      <c r="N5" s="616"/>
      <c r="O5" s="619"/>
      <c r="P5" s="631"/>
      <c r="Q5" s="623"/>
    </row>
    <row r="6" spans="1:17" ht="19.5" customHeight="1" thickBot="1">
      <c r="A6" s="549"/>
      <c r="B6" s="611"/>
      <c r="C6" s="172" t="s">
        <v>104</v>
      </c>
      <c r="D6" s="172" t="s">
        <v>698</v>
      </c>
      <c r="E6" s="596"/>
      <c r="F6" s="599"/>
      <c r="G6" s="605"/>
      <c r="H6" s="602"/>
      <c r="I6" s="626"/>
      <c r="J6" s="614"/>
      <c r="K6" s="638"/>
      <c r="L6" s="629"/>
      <c r="M6" s="635"/>
      <c r="N6" s="617"/>
      <c r="O6" s="620"/>
      <c r="P6" s="632"/>
      <c r="Q6" s="172" t="s">
        <v>104</v>
      </c>
    </row>
    <row r="7" spans="1:17" ht="15" customHeight="1">
      <c r="A7" s="112">
        <v>1</v>
      </c>
      <c r="B7" s="124">
        <v>1</v>
      </c>
      <c r="C7" s="71" t="s">
        <v>26</v>
      </c>
      <c r="D7" s="360" t="e">
        <f>#REF!</f>
        <v>#REF!</v>
      </c>
      <c r="E7" s="94">
        <v>1000</v>
      </c>
      <c r="F7" s="95">
        <v>200</v>
      </c>
      <c r="G7" s="96"/>
      <c r="H7" s="96"/>
      <c r="I7" s="244">
        <v>100</v>
      </c>
      <c r="J7" s="246">
        <v>1600</v>
      </c>
      <c r="K7" s="434"/>
      <c r="L7" s="338" t="s">
        <v>667</v>
      </c>
      <c r="M7" s="331">
        <v>290</v>
      </c>
      <c r="N7" s="335">
        <f>SUM(E7:M7)</f>
        <v>3190</v>
      </c>
      <c r="O7" s="265"/>
      <c r="P7" s="97">
        <f>SUM(N7-O7)</f>
        <v>3190</v>
      </c>
      <c r="Q7" s="71" t="s">
        <v>26</v>
      </c>
    </row>
    <row r="8" spans="1:17" ht="15" customHeight="1">
      <c r="A8" s="113">
        <v>2</v>
      </c>
      <c r="B8" s="125">
        <v>2</v>
      </c>
      <c r="C8" s="72" t="s">
        <v>58</v>
      </c>
      <c r="D8" s="361" t="e">
        <f>#REF!</f>
        <v>#REF!</v>
      </c>
      <c r="E8" s="98">
        <v>700</v>
      </c>
      <c r="F8" s="242">
        <v>200</v>
      </c>
      <c r="G8" s="171"/>
      <c r="H8" s="100"/>
      <c r="I8" s="245">
        <v>100</v>
      </c>
      <c r="J8" s="247">
        <v>1400</v>
      </c>
      <c r="K8" s="104"/>
      <c r="L8" s="339" t="s">
        <v>668</v>
      </c>
      <c r="M8" s="257">
        <v>480</v>
      </c>
      <c r="N8" s="336">
        <f aca="true" t="shared" si="0" ref="N8:N40">SUM(E8:M8)</f>
        <v>2880</v>
      </c>
      <c r="O8" s="266"/>
      <c r="P8" s="101">
        <f aca="true" t="shared" si="1" ref="P8:P40">SUM(N8-O8)</f>
        <v>2880</v>
      </c>
      <c r="Q8" s="72" t="s">
        <v>58</v>
      </c>
    </row>
    <row r="9" spans="1:17" ht="15" customHeight="1">
      <c r="A9" s="113">
        <v>3</v>
      </c>
      <c r="B9" s="125">
        <v>3</v>
      </c>
      <c r="C9" s="72" t="s">
        <v>151</v>
      </c>
      <c r="D9" s="361" t="e">
        <f>#REF!</f>
        <v>#REF!</v>
      </c>
      <c r="E9" s="98">
        <v>600</v>
      </c>
      <c r="F9" s="318"/>
      <c r="G9" s="120">
        <v>300</v>
      </c>
      <c r="H9" s="102"/>
      <c r="I9" s="245">
        <v>100</v>
      </c>
      <c r="J9" s="247">
        <v>1200</v>
      </c>
      <c r="K9" s="104"/>
      <c r="L9" s="340" t="s">
        <v>669</v>
      </c>
      <c r="M9" s="256">
        <v>440</v>
      </c>
      <c r="N9" s="336">
        <f t="shared" si="0"/>
        <v>2640</v>
      </c>
      <c r="O9" s="266"/>
      <c r="P9" s="101">
        <f t="shared" si="1"/>
        <v>2640</v>
      </c>
      <c r="Q9" s="72" t="s">
        <v>151</v>
      </c>
    </row>
    <row r="10" spans="1:17" ht="15" customHeight="1">
      <c r="A10" s="113">
        <v>4</v>
      </c>
      <c r="B10" s="125">
        <v>4</v>
      </c>
      <c r="C10" s="72" t="s">
        <v>15</v>
      </c>
      <c r="D10" s="361" t="e">
        <f>#REF!</f>
        <v>#REF!</v>
      </c>
      <c r="E10" s="98">
        <v>400</v>
      </c>
      <c r="F10" s="99"/>
      <c r="H10" s="243">
        <v>100</v>
      </c>
      <c r="J10" s="247">
        <v>1000</v>
      </c>
      <c r="K10" s="104"/>
      <c r="L10" s="339" t="s">
        <v>670</v>
      </c>
      <c r="M10" s="354"/>
      <c r="N10" s="336">
        <f t="shared" si="0"/>
        <v>1500</v>
      </c>
      <c r="O10" s="266"/>
      <c r="P10" s="101">
        <f t="shared" si="1"/>
        <v>1500</v>
      </c>
      <c r="Q10" s="72" t="s">
        <v>15</v>
      </c>
    </row>
    <row r="11" spans="1:17" ht="15" customHeight="1">
      <c r="A11" s="113">
        <v>5</v>
      </c>
      <c r="B11" s="125">
        <v>5</v>
      </c>
      <c r="C11" s="72" t="s">
        <v>153</v>
      </c>
      <c r="D11" s="361" t="e">
        <f>#REF!</f>
        <v>#REF!</v>
      </c>
      <c r="E11" s="98">
        <v>400</v>
      </c>
      <c r="F11" s="99"/>
      <c r="G11" s="102"/>
      <c r="H11" s="243">
        <v>100</v>
      </c>
      <c r="I11" s="245">
        <v>100</v>
      </c>
      <c r="J11" s="247">
        <v>800</v>
      </c>
      <c r="K11" s="104"/>
      <c r="L11" s="339" t="s">
        <v>671</v>
      </c>
      <c r="M11" s="257">
        <v>280</v>
      </c>
      <c r="N11" s="336">
        <f t="shared" si="0"/>
        <v>1680</v>
      </c>
      <c r="O11" s="143"/>
      <c r="P11" s="101">
        <f t="shared" si="1"/>
        <v>1680</v>
      </c>
      <c r="Q11" s="72" t="s">
        <v>153</v>
      </c>
    </row>
    <row r="12" spans="1:17" ht="15" customHeight="1">
      <c r="A12" s="118">
        <v>6</v>
      </c>
      <c r="B12" s="126">
        <v>6</v>
      </c>
      <c r="C12" s="72" t="s">
        <v>16</v>
      </c>
      <c r="D12" s="361" t="e">
        <f>#REF!</f>
        <v>#REF!</v>
      </c>
      <c r="E12" s="98">
        <v>350</v>
      </c>
      <c r="F12" s="99"/>
      <c r="G12" s="90"/>
      <c r="H12" s="243">
        <v>100</v>
      </c>
      <c r="I12" s="90"/>
      <c r="J12" s="103"/>
      <c r="K12" s="103"/>
      <c r="L12" s="339" t="s">
        <v>662</v>
      </c>
      <c r="M12" s="257">
        <v>45</v>
      </c>
      <c r="N12" s="336">
        <f t="shared" si="0"/>
        <v>495</v>
      </c>
      <c r="O12" s="267">
        <v>225</v>
      </c>
      <c r="P12" s="101">
        <f t="shared" si="1"/>
        <v>270</v>
      </c>
      <c r="Q12" s="72" t="s">
        <v>16</v>
      </c>
    </row>
    <row r="13" spans="1:17" ht="15" customHeight="1">
      <c r="A13" s="113">
        <v>7</v>
      </c>
      <c r="B13" s="125">
        <v>7</v>
      </c>
      <c r="C13" s="72" t="s">
        <v>69</v>
      </c>
      <c r="D13" s="361" t="e">
        <f>#REF!</f>
        <v>#REF!</v>
      </c>
      <c r="E13" s="98">
        <v>350</v>
      </c>
      <c r="F13" s="99"/>
      <c r="G13" s="102"/>
      <c r="H13" s="90"/>
      <c r="I13" s="90"/>
      <c r="J13" s="159"/>
      <c r="K13" s="159"/>
      <c r="L13" s="339" t="s">
        <v>672</v>
      </c>
      <c r="M13" s="255"/>
      <c r="N13" s="336">
        <f t="shared" si="0"/>
        <v>350</v>
      </c>
      <c r="O13" s="266"/>
      <c r="P13" s="101">
        <f t="shared" si="1"/>
        <v>350</v>
      </c>
      <c r="Q13" s="72" t="s">
        <v>69</v>
      </c>
    </row>
    <row r="14" spans="1:17" ht="15" customHeight="1">
      <c r="A14" s="113">
        <v>8</v>
      </c>
      <c r="B14" s="125">
        <v>8</v>
      </c>
      <c r="C14" s="72" t="s">
        <v>70</v>
      </c>
      <c r="D14" s="361" t="e">
        <f>#REF!</f>
        <v>#REF!</v>
      </c>
      <c r="E14" s="98">
        <v>350</v>
      </c>
      <c r="F14" s="99"/>
      <c r="G14" s="102"/>
      <c r="H14" s="58"/>
      <c r="I14" s="245">
        <v>100</v>
      </c>
      <c r="J14" s="159"/>
      <c r="K14" s="159"/>
      <c r="L14" s="339" t="s">
        <v>663</v>
      </c>
      <c r="M14" s="257">
        <v>90</v>
      </c>
      <c r="N14" s="336">
        <f t="shared" si="0"/>
        <v>540</v>
      </c>
      <c r="O14" s="266"/>
      <c r="P14" s="101">
        <f t="shared" si="1"/>
        <v>540</v>
      </c>
      <c r="Q14" s="72" t="s">
        <v>70</v>
      </c>
    </row>
    <row r="15" spans="1:17" ht="15" customHeight="1">
      <c r="A15" s="113">
        <v>9</v>
      </c>
      <c r="B15" s="125">
        <v>9</v>
      </c>
      <c r="C15" s="73" t="s">
        <v>25</v>
      </c>
      <c r="D15" s="362" t="e">
        <f>#REF!</f>
        <v>#REF!</v>
      </c>
      <c r="E15" s="98">
        <v>300</v>
      </c>
      <c r="F15" s="99"/>
      <c r="G15" s="120">
        <v>300</v>
      </c>
      <c r="H15" s="90"/>
      <c r="J15" s="104"/>
      <c r="K15" s="104"/>
      <c r="L15" s="339" t="s">
        <v>673</v>
      </c>
      <c r="M15" s="257">
        <v>120</v>
      </c>
      <c r="N15" s="336">
        <f t="shared" si="0"/>
        <v>720</v>
      </c>
      <c r="O15" s="266"/>
      <c r="P15" s="101">
        <f t="shared" si="1"/>
        <v>720</v>
      </c>
      <c r="Q15" s="73" t="s">
        <v>25</v>
      </c>
    </row>
    <row r="16" spans="1:17" ht="15" customHeight="1">
      <c r="A16" s="113">
        <v>10</v>
      </c>
      <c r="B16" s="125">
        <v>10</v>
      </c>
      <c r="C16" s="73" t="s">
        <v>594</v>
      </c>
      <c r="D16" s="362" t="e">
        <f>#REF!</f>
        <v>#REF!</v>
      </c>
      <c r="E16" s="98">
        <v>300</v>
      </c>
      <c r="F16" s="99"/>
      <c r="G16" s="159"/>
      <c r="H16" s="243">
        <v>100</v>
      </c>
      <c r="I16" s="245">
        <v>100</v>
      </c>
      <c r="J16" s="103"/>
      <c r="K16" s="103"/>
      <c r="L16" s="339" t="s">
        <v>674</v>
      </c>
      <c r="M16" s="257">
        <v>50</v>
      </c>
      <c r="N16" s="336">
        <f t="shared" si="0"/>
        <v>550</v>
      </c>
      <c r="P16" s="101">
        <f t="shared" si="1"/>
        <v>550</v>
      </c>
      <c r="Q16" s="73" t="s">
        <v>594</v>
      </c>
    </row>
    <row r="17" spans="1:17" ht="15" customHeight="1">
      <c r="A17" s="113">
        <v>11</v>
      </c>
      <c r="B17" s="125">
        <v>11</v>
      </c>
      <c r="C17" s="73" t="s">
        <v>42</v>
      </c>
      <c r="D17" s="362" t="e">
        <f>#REF!</f>
        <v>#REF!</v>
      </c>
      <c r="E17" s="105"/>
      <c r="F17" s="99"/>
      <c r="G17" s="119">
        <v>300</v>
      </c>
      <c r="H17" s="90"/>
      <c r="I17" s="90"/>
      <c r="J17" s="104"/>
      <c r="K17" s="104"/>
      <c r="L17" s="339" t="s">
        <v>664</v>
      </c>
      <c r="M17" s="257">
        <v>60</v>
      </c>
      <c r="N17" s="336">
        <f t="shared" si="0"/>
        <v>360</v>
      </c>
      <c r="O17" s="266"/>
      <c r="P17" s="101">
        <f t="shared" si="1"/>
        <v>360</v>
      </c>
      <c r="Q17" s="73" t="s">
        <v>42</v>
      </c>
    </row>
    <row r="18" spans="1:17" ht="15" customHeight="1">
      <c r="A18" s="113">
        <v>12</v>
      </c>
      <c r="B18" s="125">
        <v>12</v>
      </c>
      <c r="C18" s="72" t="s">
        <v>18</v>
      </c>
      <c r="D18" s="361" t="e">
        <f>#REF!</f>
        <v>#REF!</v>
      </c>
      <c r="E18" s="105"/>
      <c r="F18" s="99"/>
      <c r="G18" s="119">
        <v>300</v>
      </c>
      <c r="H18" s="90"/>
      <c r="I18" s="245">
        <v>100</v>
      </c>
      <c r="J18" s="90"/>
      <c r="K18" s="90"/>
      <c r="L18" s="341" t="s">
        <v>675</v>
      </c>
      <c r="M18" s="258">
        <v>40</v>
      </c>
      <c r="N18" s="336">
        <f t="shared" si="0"/>
        <v>440</v>
      </c>
      <c r="O18" s="69"/>
      <c r="P18" s="101">
        <f t="shared" si="1"/>
        <v>440</v>
      </c>
      <c r="Q18" s="72" t="s">
        <v>18</v>
      </c>
    </row>
    <row r="19" spans="1:17" ht="15" customHeight="1">
      <c r="A19" s="118">
        <v>13</v>
      </c>
      <c r="B19" s="126">
        <v>13</v>
      </c>
      <c r="C19" s="72" t="s">
        <v>23</v>
      </c>
      <c r="D19" s="361" t="e">
        <f>#REF!</f>
        <v>#REF!</v>
      </c>
      <c r="E19" s="105"/>
      <c r="F19" s="99"/>
      <c r="G19" s="119">
        <v>300</v>
      </c>
      <c r="H19" s="90"/>
      <c r="I19" s="245">
        <v>100</v>
      </c>
      <c r="J19" s="104"/>
      <c r="K19" s="104"/>
      <c r="L19" s="339" t="s">
        <v>676</v>
      </c>
      <c r="M19" s="257">
        <v>80</v>
      </c>
      <c r="N19" s="336">
        <f t="shared" si="0"/>
        <v>480</v>
      </c>
      <c r="O19" s="266"/>
      <c r="P19" s="101">
        <f t="shared" si="1"/>
        <v>480</v>
      </c>
      <c r="Q19" s="72" t="s">
        <v>23</v>
      </c>
    </row>
    <row r="20" spans="1:17" ht="15" customHeight="1">
      <c r="A20" s="118">
        <v>14</v>
      </c>
      <c r="B20" s="126">
        <v>14</v>
      </c>
      <c r="C20" s="72" t="s">
        <v>386</v>
      </c>
      <c r="D20" s="361" t="e">
        <f>#REF!</f>
        <v>#REF!</v>
      </c>
      <c r="E20" s="105"/>
      <c r="F20" s="99"/>
      <c r="G20" s="102"/>
      <c r="I20" s="90"/>
      <c r="J20" s="90"/>
      <c r="K20" s="90"/>
      <c r="L20" s="341" t="s">
        <v>677</v>
      </c>
      <c r="M20" s="255"/>
      <c r="N20" s="336">
        <f t="shared" si="0"/>
        <v>0</v>
      </c>
      <c r="O20" s="266"/>
      <c r="P20" s="101">
        <f t="shared" si="1"/>
        <v>0</v>
      </c>
      <c r="Q20" s="72" t="s">
        <v>386</v>
      </c>
    </row>
    <row r="21" spans="1:17" ht="15" customHeight="1">
      <c r="A21" s="118">
        <v>15</v>
      </c>
      <c r="B21" s="126">
        <v>15</v>
      </c>
      <c r="C21" s="72" t="s">
        <v>53</v>
      </c>
      <c r="D21" s="361" t="e">
        <f>#REF!</f>
        <v>#REF!</v>
      </c>
      <c r="E21" s="99"/>
      <c r="F21" s="99"/>
      <c r="G21" s="102"/>
      <c r="H21" s="90"/>
      <c r="I21" s="245">
        <v>100</v>
      </c>
      <c r="J21" s="106"/>
      <c r="K21" s="106"/>
      <c r="L21" s="341" t="s">
        <v>678</v>
      </c>
      <c r="M21" s="257">
        <v>10</v>
      </c>
      <c r="N21" s="336">
        <f t="shared" si="0"/>
        <v>110</v>
      </c>
      <c r="O21" s="266"/>
      <c r="P21" s="101">
        <f t="shared" si="1"/>
        <v>110</v>
      </c>
      <c r="Q21" s="72" t="s">
        <v>53</v>
      </c>
    </row>
    <row r="22" spans="1:17" ht="15" customHeight="1">
      <c r="A22" s="118">
        <v>16</v>
      </c>
      <c r="B22" s="126">
        <v>16</v>
      </c>
      <c r="C22" s="73" t="s">
        <v>27</v>
      </c>
      <c r="D22" s="362" t="e">
        <f>#REF!</f>
        <v>#REF!</v>
      </c>
      <c r="E22" s="99"/>
      <c r="F22" s="99"/>
      <c r="G22" s="102"/>
      <c r="H22" s="90"/>
      <c r="J22" s="104"/>
      <c r="K22" s="104"/>
      <c r="L22" s="339" t="s">
        <v>679</v>
      </c>
      <c r="M22" s="255"/>
      <c r="N22" s="336">
        <f t="shared" si="0"/>
        <v>0</v>
      </c>
      <c r="O22" s="266"/>
      <c r="P22" s="101">
        <f t="shared" si="1"/>
        <v>0</v>
      </c>
      <c r="Q22" s="73" t="s">
        <v>27</v>
      </c>
    </row>
    <row r="23" spans="1:17" ht="15" customHeight="1">
      <c r="A23" s="118">
        <v>17</v>
      </c>
      <c r="B23" s="126">
        <v>17</v>
      </c>
      <c r="C23" s="72" t="s">
        <v>17</v>
      </c>
      <c r="D23" s="361" t="e">
        <f>#REF!</f>
        <v>#REF!</v>
      </c>
      <c r="E23" s="99"/>
      <c r="F23" s="99"/>
      <c r="G23" s="102"/>
      <c r="I23" s="245">
        <v>100</v>
      </c>
      <c r="J23" s="90"/>
      <c r="K23" s="90"/>
      <c r="L23" s="341" t="s">
        <v>680</v>
      </c>
      <c r="M23" s="258">
        <v>20</v>
      </c>
      <c r="N23" s="336">
        <f t="shared" si="0"/>
        <v>120</v>
      </c>
      <c r="O23" s="268"/>
      <c r="P23" s="101">
        <f t="shared" si="1"/>
        <v>120</v>
      </c>
      <c r="Q23" s="72" t="s">
        <v>17</v>
      </c>
    </row>
    <row r="24" spans="1:17" ht="15" customHeight="1">
      <c r="A24" s="118">
        <v>18</v>
      </c>
      <c r="B24" s="126">
        <v>18</v>
      </c>
      <c r="C24" s="73" t="s">
        <v>49</v>
      </c>
      <c r="D24" s="362" t="e">
        <f>#REF!</f>
        <v>#REF!</v>
      </c>
      <c r="E24" s="99"/>
      <c r="F24" s="99"/>
      <c r="G24" s="102"/>
      <c r="H24" s="102"/>
      <c r="I24" s="90"/>
      <c r="J24" s="104"/>
      <c r="K24" s="104"/>
      <c r="L24" s="342" t="s">
        <v>681</v>
      </c>
      <c r="M24" s="259"/>
      <c r="N24" s="336">
        <f t="shared" si="0"/>
        <v>0</v>
      </c>
      <c r="O24" s="266"/>
      <c r="P24" s="101">
        <f t="shared" si="1"/>
        <v>0</v>
      </c>
      <c r="Q24" s="73" t="s">
        <v>49</v>
      </c>
    </row>
    <row r="25" spans="1:17" ht="15" customHeight="1">
      <c r="A25" s="118">
        <v>19</v>
      </c>
      <c r="B25" s="126">
        <v>19</v>
      </c>
      <c r="C25" s="73" t="s">
        <v>387</v>
      </c>
      <c r="D25" s="362" t="e">
        <f>#REF!</f>
        <v>#REF!</v>
      </c>
      <c r="E25" s="99"/>
      <c r="F25" s="99"/>
      <c r="G25" s="102"/>
      <c r="H25" s="243">
        <v>100</v>
      </c>
      <c r="I25" s="90"/>
      <c r="J25" s="104"/>
      <c r="K25" s="104"/>
      <c r="L25" s="339" t="s">
        <v>682</v>
      </c>
      <c r="M25" s="258">
        <v>20</v>
      </c>
      <c r="N25" s="336">
        <f t="shared" si="0"/>
        <v>120</v>
      </c>
      <c r="O25" s="266"/>
      <c r="P25" s="101">
        <f t="shared" si="1"/>
        <v>120</v>
      </c>
      <c r="Q25" s="73" t="s">
        <v>387</v>
      </c>
    </row>
    <row r="26" spans="1:17" ht="15" customHeight="1">
      <c r="A26" s="118">
        <v>20</v>
      </c>
      <c r="B26" s="126">
        <v>20</v>
      </c>
      <c r="C26" s="73" t="s">
        <v>39</v>
      </c>
      <c r="D26" s="362" t="e">
        <f>#REF!</f>
        <v>#REF!</v>
      </c>
      <c r="E26" s="99"/>
      <c r="F26" s="99"/>
      <c r="G26" s="102"/>
      <c r="H26" s="90"/>
      <c r="I26" s="245">
        <v>100</v>
      </c>
      <c r="J26" s="108"/>
      <c r="K26" s="108"/>
      <c r="L26" s="339" t="s">
        <v>671</v>
      </c>
      <c r="M26" s="258">
        <v>20</v>
      </c>
      <c r="N26" s="336">
        <f t="shared" si="0"/>
        <v>120</v>
      </c>
      <c r="O26" s="266"/>
      <c r="P26" s="101">
        <f t="shared" si="1"/>
        <v>120</v>
      </c>
      <c r="Q26" s="73" t="s">
        <v>39</v>
      </c>
    </row>
    <row r="27" spans="1:17" ht="15" customHeight="1">
      <c r="A27" s="118">
        <v>21</v>
      </c>
      <c r="B27" s="126">
        <v>21</v>
      </c>
      <c r="C27" s="73" t="s">
        <v>57</v>
      </c>
      <c r="D27" s="362" t="e">
        <f>#REF!</f>
        <v>#REF!</v>
      </c>
      <c r="E27" s="99"/>
      <c r="F27" s="99"/>
      <c r="G27" s="102"/>
      <c r="H27" s="243">
        <v>100</v>
      </c>
      <c r="I27" s="245">
        <v>100</v>
      </c>
      <c r="J27" s="108"/>
      <c r="K27" s="108"/>
      <c r="L27" s="339" t="s">
        <v>683</v>
      </c>
      <c r="M27" s="258">
        <v>20</v>
      </c>
      <c r="N27" s="336">
        <f t="shared" si="0"/>
        <v>220</v>
      </c>
      <c r="O27" s="266"/>
      <c r="P27" s="101">
        <f t="shared" si="1"/>
        <v>220</v>
      </c>
      <c r="Q27" s="73" t="s">
        <v>57</v>
      </c>
    </row>
    <row r="28" spans="1:17" ht="15" customHeight="1">
      <c r="A28" s="118">
        <v>22</v>
      </c>
      <c r="B28" s="126">
        <v>22</v>
      </c>
      <c r="C28" s="72" t="s">
        <v>20</v>
      </c>
      <c r="D28" s="361" t="e">
        <f>#REF!</f>
        <v>#REF!</v>
      </c>
      <c r="E28" s="99"/>
      <c r="F28" s="99"/>
      <c r="G28" s="107"/>
      <c r="H28" s="90"/>
      <c r="I28" s="90"/>
      <c r="J28" s="108"/>
      <c r="K28" s="108"/>
      <c r="L28" s="343" t="s">
        <v>475</v>
      </c>
      <c r="M28" s="260"/>
      <c r="N28" s="336">
        <f t="shared" si="0"/>
        <v>0</v>
      </c>
      <c r="O28" s="266"/>
      <c r="P28" s="101">
        <f t="shared" si="1"/>
        <v>0</v>
      </c>
      <c r="Q28" s="72" t="s">
        <v>20</v>
      </c>
    </row>
    <row r="29" spans="1:17" ht="15" customHeight="1">
      <c r="A29" s="118">
        <v>23</v>
      </c>
      <c r="B29" s="126">
        <v>23</v>
      </c>
      <c r="C29" s="73" t="s">
        <v>237</v>
      </c>
      <c r="D29" s="362" t="e">
        <f>#REF!</f>
        <v>#REF!</v>
      </c>
      <c r="E29" s="99"/>
      <c r="F29" s="99"/>
      <c r="G29" s="102"/>
      <c r="H29" s="102"/>
      <c r="I29" s="90"/>
      <c r="J29" s="108"/>
      <c r="K29" s="108"/>
      <c r="L29" s="339" t="s">
        <v>684</v>
      </c>
      <c r="M29" s="260"/>
      <c r="N29" s="336">
        <f t="shared" si="0"/>
        <v>0</v>
      </c>
      <c r="O29" s="266"/>
      <c r="P29" s="101">
        <f t="shared" si="1"/>
        <v>0</v>
      </c>
      <c r="Q29" s="73" t="s">
        <v>237</v>
      </c>
    </row>
    <row r="30" spans="1:17" ht="15" customHeight="1">
      <c r="A30" s="118">
        <v>24</v>
      </c>
      <c r="B30" s="126">
        <v>24</v>
      </c>
      <c r="C30" s="73" t="s">
        <v>19</v>
      </c>
      <c r="D30" s="362" t="e">
        <f>#REF!</f>
        <v>#REF!</v>
      </c>
      <c r="E30" s="99"/>
      <c r="F30" s="99"/>
      <c r="G30" s="102"/>
      <c r="H30" s="243">
        <v>100</v>
      </c>
      <c r="I30" s="90"/>
      <c r="J30" s="108"/>
      <c r="K30" s="108"/>
      <c r="L30" s="339" t="s">
        <v>685</v>
      </c>
      <c r="M30" s="261"/>
      <c r="N30" s="336">
        <f t="shared" si="0"/>
        <v>100</v>
      </c>
      <c r="O30" s="266"/>
      <c r="P30" s="101">
        <f t="shared" si="1"/>
        <v>100</v>
      </c>
      <c r="Q30" s="73" t="s">
        <v>19</v>
      </c>
    </row>
    <row r="31" spans="1:17" ht="15" customHeight="1" thickBot="1">
      <c r="A31" s="304">
        <v>24</v>
      </c>
      <c r="B31" s="446">
        <v>24</v>
      </c>
      <c r="C31" s="305" t="s">
        <v>21</v>
      </c>
      <c r="D31" s="363" t="e">
        <f>#REF!</f>
        <v>#REF!</v>
      </c>
      <c r="E31" s="306"/>
      <c r="F31" s="306"/>
      <c r="G31" s="307"/>
      <c r="H31" s="243">
        <v>100</v>
      </c>
      <c r="I31" s="308"/>
      <c r="J31" s="309"/>
      <c r="K31" s="309"/>
      <c r="L31" s="344" t="s">
        <v>686</v>
      </c>
      <c r="M31" s="258">
        <v>20</v>
      </c>
      <c r="N31" s="336">
        <f t="shared" si="0"/>
        <v>120</v>
      </c>
      <c r="O31" s="310"/>
      <c r="P31" s="101">
        <f t="shared" si="1"/>
        <v>120</v>
      </c>
      <c r="Q31" s="305" t="s">
        <v>21</v>
      </c>
    </row>
    <row r="32" spans="1:17" ht="15" customHeight="1" thickBot="1">
      <c r="A32" s="311">
        <v>26</v>
      </c>
      <c r="B32" s="447">
        <v>26</v>
      </c>
      <c r="C32" s="312" t="s">
        <v>22</v>
      </c>
      <c r="D32" s="364" t="e">
        <f>#REF!</f>
        <v>#REF!</v>
      </c>
      <c r="E32" s="313"/>
      <c r="F32" s="313"/>
      <c r="G32" s="314"/>
      <c r="H32" s="314"/>
      <c r="I32" s="314"/>
      <c r="J32" s="315"/>
      <c r="K32" s="315"/>
      <c r="L32" s="345" t="s">
        <v>670</v>
      </c>
      <c r="M32" s="317"/>
      <c r="N32" s="336">
        <f t="shared" si="0"/>
        <v>0</v>
      </c>
      <c r="O32" s="316"/>
      <c r="P32" s="101">
        <f t="shared" si="1"/>
        <v>0</v>
      </c>
      <c r="Q32" s="312" t="s">
        <v>22</v>
      </c>
    </row>
    <row r="33" spans="1:17" ht="15" customHeight="1" thickBot="1" thickTop="1">
      <c r="A33" s="118">
        <v>26</v>
      </c>
      <c r="B33" s="126">
        <v>26</v>
      </c>
      <c r="C33" s="74" t="s">
        <v>105</v>
      </c>
      <c r="D33" s="362" t="e">
        <f>#REF!</f>
        <v>#REF!</v>
      </c>
      <c r="E33" s="99"/>
      <c r="F33" s="99"/>
      <c r="G33" s="90"/>
      <c r="H33" s="90"/>
      <c r="I33" s="90"/>
      <c r="J33" s="108"/>
      <c r="K33" s="108"/>
      <c r="L33" s="346" t="s">
        <v>687</v>
      </c>
      <c r="M33" s="333"/>
      <c r="N33" s="336">
        <f t="shared" si="0"/>
        <v>0</v>
      </c>
      <c r="O33" s="334"/>
      <c r="P33" s="101">
        <f t="shared" si="1"/>
        <v>0</v>
      </c>
      <c r="Q33" s="74" t="s">
        <v>105</v>
      </c>
    </row>
    <row r="34" spans="1:17" ht="15" customHeight="1" thickTop="1">
      <c r="A34" s="118">
        <v>26</v>
      </c>
      <c r="B34" s="126">
        <v>26</v>
      </c>
      <c r="C34" s="74" t="s">
        <v>28</v>
      </c>
      <c r="D34" s="362" t="e">
        <f>#REF!</f>
        <v>#REF!</v>
      </c>
      <c r="E34" s="99"/>
      <c r="F34" s="99"/>
      <c r="G34" s="90"/>
      <c r="H34" s="90"/>
      <c r="I34" s="90"/>
      <c r="J34" s="108"/>
      <c r="K34" s="108"/>
      <c r="L34" s="347" t="s">
        <v>688</v>
      </c>
      <c r="M34" s="332"/>
      <c r="N34" s="336">
        <f t="shared" si="0"/>
        <v>0</v>
      </c>
      <c r="O34" s="266"/>
      <c r="P34" s="101">
        <f t="shared" si="1"/>
        <v>0</v>
      </c>
      <c r="Q34" s="74" t="s">
        <v>28</v>
      </c>
    </row>
    <row r="35" spans="1:17" ht="15" customHeight="1">
      <c r="A35" s="114" t="s">
        <v>52</v>
      </c>
      <c r="B35" s="127" t="s">
        <v>52</v>
      </c>
      <c r="C35" s="293" t="s">
        <v>24</v>
      </c>
      <c r="D35" s="365" t="e">
        <f>#REF!</f>
        <v>#REF!</v>
      </c>
      <c r="E35" s="99"/>
      <c r="F35" s="99"/>
      <c r="G35" s="90"/>
      <c r="H35" s="90"/>
      <c r="I35" s="90"/>
      <c r="J35" s="103"/>
      <c r="K35" s="103"/>
      <c r="L35" s="348" t="s">
        <v>475</v>
      </c>
      <c r="M35" s="262"/>
      <c r="N35" s="336">
        <f t="shared" si="0"/>
        <v>0</v>
      </c>
      <c r="O35" s="266"/>
      <c r="P35" s="101">
        <f t="shared" si="1"/>
        <v>0</v>
      </c>
      <c r="Q35" s="293" t="s">
        <v>24</v>
      </c>
    </row>
    <row r="36" spans="1:17" ht="15" customHeight="1">
      <c r="A36" s="114" t="s">
        <v>52</v>
      </c>
      <c r="B36" s="127" t="s">
        <v>52</v>
      </c>
      <c r="C36" s="293" t="s">
        <v>152</v>
      </c>
      <c r="D36" s="365" t="e">
        <f>#REF!</f>
        <v>#REF!</v>
      </c>
      <c r="E36" s="99"/>
      <c r="F36" s="99"/>
      <c r="G36" s="90"/>
      <c r="H36" s="90"/>
      <c r="I36" s="90"/>
      <c r="J36" s="103"/>
      <c r="K36" s="103"/>
      <c r="L36" s="349" t="s">
        <v>693</v>
      </c>
      <c r="M36" s="262"/>
      <c r="N36" s="336">
        <f t="shared" si="0"/>
        <v>0</v>
      </c>
      <c r="O36" s="266"/>
      <c r="P36" s="101">
        <f t="shared" si="1"/>
        <v>0</v>
      </c>
      <c r="Q36" s="293" t="s">
        <v>152</v>
      </c>
    </row>
    <row r="37" spans="1:17" ht="15" customHeight="1">
      <c r="A37" s="114" t="s">
        <v>52</v>
      </c>
      <c r="B37" s="127" t="s">
        <v>52</v>
      </c>
      <c r="C37" s="293" t="s">
        <v>56</v>
      </c>
      <c r="D37" s="365" t="e">
        <f>#REF!</f>
        <v>#REF!</v>
      </c>
      <c r="E37" s="99"/>
      <c r="F37" s="99"/>
      <c r="G37" s="90"/>
      <c r="H37" s="90"/>
      <c r="I37" s="90"/>
      <c r="J37" s="103"/>
      <c r="K37" s="103"/>
      <c r="L37" s="349" t="s">
        <v>666</v>
      </c>
      <c r="M37" s="262"/>
      <c r="N37" s="336">
        <f t="shared" si="0"/>
        <v>0</v>
      </c>
      <c r="O37" s="266"/>
      <c r="P37" s="101">
        <f t="shared" si="1"/>
        <v>0</v>
      </c>
      <c r="Q37" s="293" t="s">
        <v>56</v>
      </c>
    </row>
    <row r="38" spans="1:17" ht="15" customHeight="1">
      <c r="A38" s="114" t="s">
        <v>52</v>
      </c>
      <c r="B38" s="127" t="s">
        <v>52</v>
      </c>
      <c r="C38" s="293" t="s">
        <v>154</v>
      </c>
      <c r="D38" s="365" t="e">
        <f>#REF!</f>
        <v>#REF!</v>
      </c>
      <c r="E38" s="99"/>
      <c r="F38" s="99"/>
      <c r="G38" s="90"/>
      <c r="H38" s="90"/>
      <c r="I38" s="90"/>
      <c r="J38" s="103"/>
      <c r="K38" s="103"/>
      <c r="L38" s="350" t="s">
        <v>679</v>
      </c>
      <c r="M38" s="262"/>
      <c r="N38" s="336">
        <f t="shared" si="0"/>
        <v>0</v>
      </c>
      <c r="O38" s="266"/>
      <c r="P38" s="101">
        <f t="shared" si="1"/>
        <v>0</v>
      </c>
      <c r="Q38" s="293" t="s">
        <v>154</v>
      </c>
    </row>
    <row r="39" spans="1:17" ht="15" customHeight="1">
      <c r="A39" s="114" t="s">
        <v>52</v>
      </c>
      <c r="B39" s="127" t="s">
        <v>52</v>
      </c>
      <c r="C39" s="293" t="s">
        <v>51</v>
      </c>
      <c r="D39" s="365" t="e">
        <f>#REF!</f>
        <v>#REF!</v>
      </c>
      <c r="E39" s="159"/>
      <c r="F39" s="107"/>
      <c r="G39" s="107"/>
      <c r="H39" s="107"/>
      <c r="I39" s="90"/>
      <c r="J39" s="107"/>
      <c r="K39" s="107"/>
      <c r="L39" s="349" t="s">
        <v>666</v>
      </c>
      <c r="M39" s="263"/>
      <c r="N39" s="336">
        <f t="shared" si="0"/>
        <v>0</v>
      </c>
      <c r="O39" s="269"/>
      <c r="P39" s="101">
        <f t="shared" si="1"/>
        <v>0</v>
      </c>
      <c r="Q39" s="293" t="s">
        <v>51</v>
      </c>
    </row>
    <row r="40" spans="1:17" ht="15" customHeight="1" thickBot="1">
      <c r="A40" s="115" t="s">
        <v>52</v>
      </c>
      <c r="B40" s="128" t="s">
        <v>52</v>
      </c>
      <c r="C40" s="294" t="s">
        <v>43</v>
      </c>
      <c r="D40" s="366" t="e">
        <f>#REF!</f>
        <v>#REF!</v>
      </c>
      <c r="E40" s="109"/>
      <c r="F40" s="110"/>
      <c r="G40" s="110"/>
      <c r="H40" s="110"/>
      <c r="I40" s="91"/>
      <c r="J40" s="110"/>
      <c r="K40" s="110"/>
      <c r="L40" s="351" t="s">
        <v>665</v>
      </c>
      <c r="M40" s="264"/>
      <c r="N40" s="337">
        <f t="shared" si="0"/>
        <v>0</v>
      </c>
      <c r="O40" s="270"/>
      <c r="P40" s="111">
        <f t="shared" si="1"/>
        <v>0</v>
      </c>
      <c r="Q40" s="294" t="s">
        <v>43</v>
      </c>
    </row>
    <row r="41" spans="1:17" ht="27" customHeight="1" thickBot="1">
      <c r="A41" s="303"/>
      <c r="B41" s="303"/>
      <c r="C41" s="303"/>
      <c r="D41" s="367"/>
      <c r="E41" s="75">
        <f aca="true" t="shared" si="2" ref="E41:J41">SUM(E7:E39)</f>
        <v>4750</v>
      </c>
      <c r="F41" s="75">
        <f t="shared" si="2"/>
        <v>400</v>
      </c>
      <c r="G41" s="75">
        <f t="shared" si="2"/>
        <v>1500</v>
      </c>
      <c r="H41" s="75">
        <f t="shared" si="2"/>
        <v>800</v>
      </c>
      <c r="I41" s="75">
        <f t="shared" si="2"/>
        <v>1200</v>
      </c>
      <c r="J41" s="75">
        <f t="shared" si="2"/>
        <v>6000</v>
      </c>
      <c r="K41" s="75"/>
      <c r="L41" s="251"/>
      <c r="M41" s="75">
        <f>SUM(M7:M40)</f>
        <v>2085</v>
      </c>
      <c r="N41" s="75">
        <f>SUM(N7:N40)</f>
        <v>16735</v>
      </c>
      <c r="O41" s="75">
        <f>SUM(O7:O40)</f>
        <v>225</v>
      </c>
      <c r="P41" s="93" t="s">
        <v>381</v>
      </c>
      <c r="Q41" s="435">
        <f>SUM(P7:P39)</f>
        <v>16510</v>
      </c>
    </row>
    <row r="42" spans="1:17" ht="15.75" thickTop="1">
      <c r="A42" s="589" t="s">
        <v>488</v>
      </c>
      <c r="B42" s="589"/>
      <c r="C42" s="590"/>
      <c r="D42" s="368"/>
      <c r="E42" s="136" t="s">
        <v>661</v>
      </c>
      <c r="F42" s="25"/>
      <c r="G42" s="122"/>
      <c r="J42" s="143"/>
      <c r="K42" s="143"/>
      <c r="M42" s="143"/>
      <c r="N42" s="143"/>
      <c r="O42" s="143"/>
      <c r="P42" s="92" t="s">
        <v>106</v>
      </c>
      <c r="Q42" s="76">
        <v>16000</v>
      </c>
    </row>
    <row r="43" spans="1:17" ht="15">
      <c r="A43" s="116"/>
      <c r="B43" s="68"/>
      <c r="C43" s="134"/>
      <c r="D43" s="359"/>
      <c r="E43" s="134"/>
      <c r="F43" s="21"/>
      <c r="G43" s="122"/>
      <c r="P43" s="92" t="s">
        <v>107</v>
      </c>
      <c r="Q43" s="356">
        <f>SUM(Q42)-Q41</f>
        <v>-510</v>
      </c>
    </row>
    <row r="44" spans="1:7" ht="12.75">
      <c r="A44" s="150" t="s">
        <v>235</v>
      </c>
      <c r="B44" s="121"/>
      <c r="C44" s="151"/>
      <c r="D44" s="142"/>
      <c r="E44" s="122"/>
      <c r="F44" s="122"/>
      <c r="G44" s="155"/>
    </row>
    <row r="45" spans="1:7" ht="12.75">
      <c r="A45" s="152" t="s">
        <v>383</v>
      </c>
      <c r="B45" s="121"/>
      <c r="C45" s="153"/>
      <c r="D45" s="142"/>
      <c r="E45" s="122"/>
      <c r="F45" s="122"/>
      <c r="G45" s="155"/>
    </row>
    <row r="46" spans="1:113" s="20" customFormat="1" ht="15">
      <c r="A46" s="152" t="s">
        <v>236</v>
      </c>
      <c r="B46" s="121"/>
      <c r="C46" s="153"/>
      <c r="D46" s="142"/>
      <c r="E46" s="122"/>
      <c r="F46" s="122"/>
      <c r="G46" s="155"/>
      <c r="H46" s="22"/>
      <c r="I46" s="36"/>
      <c r="J46" s="25"/>
      <c r="K46" s="25"/>
      <c r="L46" s="253"/>
      <c r="M46" s="371"/>
      <c r="N46" s="371"/>
      <c r="O46" s="371"/>
      <c r="R46" s="24"/>
      <c r="S46" s="25"/>
      <c r="T46" s="25"/>
      <c r="U46" s="25"/>
      <c r="V46" s="10"/>
      <c r="AT46" s="10"/>
      <c r="BD46" s="10"/>
      <c r="BF46" s="10"/>
      <c r="CJ46" s="25"/>
      <c r="CK46" s="131" t="s">
        <v>317</v>
      </c>
      <c r="CL46" s="28"/>
      <c r="CM46" s="28"/>
      <c r="CN46" s="28"/>
      <c r="CO46" s="38"/>
      <c r="CP46" s="25"/>
      <c r="CQ46" s="10"/>
      <c r="CS46" s="10"/>
      <c r="CU46" s="10"/>
      <c r="CW46" s="10"/>
      <c r="CY46" s="25"/>
      <c r="CZ46" s="28"/>
      <c r="DA46" s="28"/>
      <c r="DB46" s="28"/>
      <c r="DC46" s="38"/>
      <c r="DD46" s="25"/>
      <c r="DE46" s="25"/>
      <c r="DF46" s="142"/>
      <c r="DG46" s="28"/>
      <c r="DH46" s="25"/>
      <c r="DI46" s="10"/>
    </row>
    <row r="47" spans="4:113" s="20" customFormat="1" ht="12.75">
      <c r="D47" s="369"/>
      <c r="G47" s="18"/>
      <c r="H47" s="19"/>
      <c r="I47" s="37"/>
      <c r="J47" s="19"/>
      <c r="K47" s="19"/>
      <c r="L47" s="254"/>
      <c r="M47" s="18"/>
      <c r="N47" s="18"/>
      <c r="O47" s="18"/>
      <c r="P47" s="18"/>
      <c r="Q47" s="19"/>
      <c r="R47" s="19"/>
      <c r="S47" s="19"/>
      <c r="T47" s="19"/>
      <c r="U47" s="18"/>
      <c r="V47" s="10"/>
      <c r="AT47" s="10"/>
      <c r="BD47" s="10"/>
      <c r="BF47" s="10"/>
      <c r="CJ47" s="21"/>
      <c r="CK47" s="21"/>
      <c r="CL47" s="21"/>
      <c r="CM47" s="21"/>
      <c r="CN47" s="21"/>
      <c r="CO47" s="39"/>
      <c r="CP47" s="19"/>
      <c r="CQ47" s="10"/>
      <c r="CS47" s="10"/>
      <c r="CU47" s="10"/>
      <c r="CW47" s="10"/>
      <c r="CY47" s="21"/>
      <c r="CZ47" s="21"/>
      <c r="DA47" s="21"/>
      <c r="DB47" s="21"/>
      <c r="DC47" s="39"/>
      <c r="DD47" s="19"/>
      <c r="DE47" s="21"/>
      <c r="DF47" s="21"/>
      <c r="DG47" s="21"/>
      <c r="DH47" s="19"/>
      <c r="DI47" s="10"/>
    </row>
    <row r="48" spans="4:113" s="20" customFormat="1" ht="12.75">
      <c r="D48" s="369"/>
      <c r="G48" s="28"/>
      <c r="H48" s="28"/>
      <c r="I48" s="38"/>
      <c r="J48" s="19"/>
      <c r="K48" s="19"/>
      <c r="L48" s="254"/>
      <c r="M48" s="25"/>
      <c r="N48" s="25"/>
      <c r="O48" s="25"/>
      <c r="P48" s="25"/>
      <c r="Q48" s="25"/>
      <c r="R48" s="19"/>
      <c r="S48" s="19"/>
      <c r="T48" s="19"/>
      <c r="U48" s="25"/>
      <c r="V48" s="10"/>
      <c r="AT48" s="10"/>
      <c r="BD48" s="10"/>
      <c r="BF48" s="10"/>
      <c r="CJ48" s="21"/>
      <c r="CK48" s="21"/>
      <c r="CL48" s="21"/>
      <c r="CM48" s="21"/>
      <c r="CN48" s="21"/>
      <c r="CO48" s="39"/>
      <c r="CP48" s="19"/>
      <c r="CQ48" s="10"/>
      <c r="CS48" s="10"/>
      <c r="CU48" s="10"/>
      <c r="CW48" s="10"/>
      <c r="CY48" s="21"/>
      <c r="CZ48" s="21"/>
      <c r="DA48" s="21"/>
      <c r="DB48" s="21"/>
      <c r="DC48" s="39"/>
      <c r="DD48" s="19"/>
      <c r="DE48" s="21"/>
      <c r="DF48" s="21"/>
      <c r="DG48" s="21"/>
      <c r="DH48" s="19"/>
      <c r="DI48" s="10"/>
    </row>
    <row r="49" spans="4:113" s="20" customFormat="1" ht="12.75">
      <c r="D49" s="369"/>
      <c r="G49" s="21"/>
      <c r="H49" s="21"/>
      <c r="I49" s="39"/>
      <c r="J49" s="19"/>
      <c r="K49" s="19"/>
      <c r="L49" s="254"/>
      <c r="M49" s="19"/>
      <c r="N49" s="19"/>
      <c r="O49" s="19"/>
      <c r="P49" s="19"/>
      <c r="Q49" s="21"/>
      <c r="R49" s="19"/>
      <c r="S49" s="19"/>
      <c r="T49" s="19"/>
      <c r="U49" s="19"/>
      <c r="V49" s="10"/>
      <c r="AT49" s="10"/>
      <c r="BD49" s="10"/>
      <c r="BF49" s="10"/>
      <c r="CJ49" s="21"/>
      <c r="CK49" s="21"/>
      <c r="CL49" s="21"/>
      <c r="CM49" s="21"/>
      <c r="CN49" s="21"/>
      <c r="CO49" s="39"/>
      <c r="CP49" s="19"/>
      <c r="CQ49" s="10"/>
      <c r="CS49" s="10"/>
      <c r="CU49" s="10"/>
      <c r="CW49" s="10"/>
      <c r="CY49" s="21"/>
      <c r="CZ49" s="21"/>
      <c r="DA49" s="21"/>
      <c r="DB49" s="21"/>
      <c r="DC49" s="39"/>
      <c r="DD49" s="19"/>
      <c r="DE49" s="21"/>
      <c r="DF49" s="21"/>
      <c r="DG49" s="21"/>
      <c r="DH49" s="19"/>
      <c r="DI49" s="10"/>
    </row>
    <row r="50" spans="4:113" s="20" customFormat="1" ht="12.75">
      <c r="D50" s="369"/>
      <c r="G50" s="122"/>
      <c r="H50" s="21"/>
      <c r="I50" s="39"/>
      <c r="J50" s="19"/>
      <c r="K50" s="19"/>
      <c r="L50" s="254"/>
      <c r="M50" s="19"/>
      <c r="N50" s="19"/>
      <c r="O50" s="19"/>
      <c r="P50" s="19"/>
      <c r="Q50" s="21"/>
      <c r="R50" s="19"/>
      <c r="S50" s="19"/>
      <c r="T50" s="19"/>
      <c r="U50" s="19"/>
      <c r="V50" s="10"/>
      <c r="AT50" s="10"/>
      <c r="BD50" s="10"/>
      <c r="BF50" s="10"/>
      <c r="CJ50" s="21"/>
      <c r="CK50" s="21"/>
      <c r="CL50" s="21"/>
      <c r="CM50" s="21"/>
      <c r="CN50" s="21"/>
      <c r="CO50" s="39"/>
      <c r="CP50" s="19"/>
      <c r="CQ50" s="10"/>
      <c r="CS50" s="10"/>
      <c r="CU50" s="10"/>
      <c r="CW50" s="10"/>
      <c r="CY50" s="21"/>
      <c r="CZ50" s="21"/>
      <c r="DA50" s="21"/>
      <c r="DB50" s="21"/>
      <c r="DC50" s="39"/>
      <c r="DD50" s="19"/>
      <c r="DE50" s="21"/>
      <c r="DF50" s="21"/>
      <c r="DG50" s="21"/>
      <c r="DH50" s="19"/>
      <c r="DI50" s="10"/>
    </row>
    <row r="51" spans="4:113" s="20" customFormat="1" ht="12.75">
      <c r="D51" s="369"/>
      <c r="G51" s="122"/>
      <c r="H51" s="21"/>
      <c r="I51" s="39"/>
      <c r="J51" s="27"/>
      <c r="K51" s="27"/>
      <c r="L51" s="254"/>
      <c r="M51" s="19"/>
      <c r="N51" s="19"/>
      <c r="O51" s="19"/>
      <c r="P51" s="19"/>
      <c r="Q51" s="21"/>
      <c r="R51" s="19"/>
      <c r="S51" s="27"/>
      <c r="T51" s="19"/>
      <c r="U51" s="19"/>
      <c r="V51" s="10"/>
      <c r="AT51" s="10"/>
      <c r="BD51" s="10"/>
      <c r="BF51" s="10"/>
      <c r="CJ51" s="21"/>
      <c r="CK51" s="21"/>
      <c r="CL51" s="21"/>
      <c r="CM51" s="21"/>
      <c r="CN51" s="21"/>
      <c r="CO51" s="39"/>
      <c r="CP51" s="19"/>
      <c r="CQ51" s="10"/>
      <c r="CS51" s="10"/>
      <c r="CU51" s="10"/>
      <c r="CW51" s="10"/>
      <c r="CY51" s="21"/>
      <c r="CZ51" s="21"/>
      <c r="DA51" s="21"/>
      <c r="DB51" s="21"/>
      <c r="DC51" s="39"/>
      <c r="DD51" s="19"/>
      <c r="DE51" s="21"/>
      <c r="DF51" s="21"/>
      <c r="DG51" s="21"/>
      <c r="DH51" s="19"/>
      <c r="DI51" s="10"/>
    </row>
    <row r="52" spans="4:113" s="20" customFormat="1" ht="12.75">
      <c r="D52" s="369"/>
      <c r="G52" s="122"/>
      <c r="H52" s="21"/>
      <c r="I52" s="39"/>
      <c r="J52" s="19"/>
      <c r="K52" s="19"/>
      <c r="L52" s="254"/>
      <c r="M52" s="19"/>
      <c r="N52" s="19"/>
      <c r="O52" s="19"/>
      <c r="P52" s="19"/>
      <c r="Q52" s="21"/>
      <c r="R52" s="19"/>
      <c r="S52" s="19"/>
      <c r="T52" s="19"/>
      <c r="U52" s="19"/>
      <c r="V52" s="10"/>
      <c r="AT52" s="10"/>
      <c r="BD52" s="10"/>
      <c r="BF52" s="10"/>
      <c r="CJ52" s="21"/>
      <c r="CK52" s="21"/>
      <c r="CL52" s="21"/>
      <c r="CM52" s="21"/>
      <c r="CN52" s="21"/>
      <c r="CO52" s="39"/>
      <c r="CP52" s="21"/>
      <c r="CQ52" s="10"/>
      <c r="CS52" s="10"/>
      <c r="CU52" s="10"/>
      <c r="CW52" s="10"/>
      <c r="CY52" s="21"/>
      <c r="CZ52" s="21"/>
      <c r="DA52" s="21"/>
      <c r="DB52" s="21"/>
      <c r="DC52" s="39"/>
      <c r="DD52" s="21"/>
      <c r="DE52" s="21"/>
      <c r="DF52" s="21"/>
      <c r="DG52" s="21"/>
      <c r="DH52" s="21"/>
      <c r="DI52" s="10"/>
    </row>
  </sheetData>
  <sheetProtection/>
  <mergeCells count="20">
    <mergeCell ref="N3:N6"/>
    <mergeCell ref="O3:O6"/>
    <mergeCell ref="C2:C5"/>
    <mergeCell ref="Q2:Q5"/>
    <mergeCell ref="I3:I6"/>
    <mergeCell ref="A2:A6"/>
    <mergeCell ref="L3:L6"/>
    <mergeCell ref="P2:P6"/>
    <mergeCell ref="M3:M6"/>
    <mergeCell ref="K3:K6"/>
    <mergeCell ref="A42:C42"/>
    <mergeCell ref="A1:Q1"/>
    <mergeCell ref="E3:E6"/>
    <mergeCell ref="F3:F6"/>
    <mergeCell ref="H3:H6"/>
    <mergeCell ref="G3:G6"/>
    <mergeCell ref="E2:H2"/>
    <mergeCell ref="B2:B6"/>
    <mergeCell ref="I2:M2"/>
    <mergeCell ref="J3:J6"/>
  </mergeCells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20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</cols>
  <sheetData>
    <row r="1" spans="2:7" s="46" customFormat="1" ht="12.75">
      <c r="B1" s="70" t="s">
        <v>95</v>
      </c>
      <c r="C1" s="161" t="s">
        <v>360</v>
      </c>
      <c r="D1" s="132" t="s">
        <v>361</v>
      </c>
      <c r="E1" s="194" t="s">
        <v>362</v>
      </c>
      <c r="F1" s="52" t="s">
        <v>78</v>
      </c>
      <c r="G1" s="52" t="s">
        <v>79</v>
      </c>
    </row>
    <row r="2" spans="2:7" ht="12.75">
      <c r="B2" s="59" t="s">
        <v>484</v>
      </c>
      <c r="C2" s="60"/>
      <c r="D2" s="60"/>
      <c r="E2" s="60"/>
      <c r="F2" s="61"/>
      <c r="G2" s="61"/>
    </row>
    <row r="3" spans="1:7" ht="12.75">
      <c r="A3">
        <v>1</v>
      </c>
      <c r="B3" s="162" t="s">
        <v>572</v>
      </c>
      <c r="C3" s="162" t="s">
        <v>573</v>
      </c>
      <c r="D3" s="162" t="s">
        <v>213</v>
      </c>
      <c r="E3" s="195">
        <v>2011</v>
      </c>
      <c r="F3" s="57">
        <v>54</v>
      </c>
      <c r="G3" s="57"/>
    </row>
    <row r="4" spans="1:7" ht="12.75">
      <c r="A4">
        <v>2</v>
      </c>
      <c r="B4" s="164" t="s">
        <v>537</v>
      </c>
      <c r="C4" s="162" t="s">
        <v>605</v>
      </c>
      <c r="D4" s="162" t="s">
        <v>357</v>
      </c>
      <c r="E4" s="195">
        <v>2013</v>
      </c>
      <c r="F4" s="57">
        <v>54</v>
      </c>
      <c r="G4" s="57"/>
    </row>
    <row r="5" spans="1:7" ht="12.75">
      <c r="A5">
        <v>3</v>
      </c>
      <c r="B5" s="164" t="s">
        <v>341</v>
      </c>
      <c r="C5" s="165" t="s">
        <v>448</v>
      </c>
      <c r="D5" s="162" t="s">
        <v>111</v>
      </c>
      <c r="E5" s="14">
        <v>2012</v>
      </c>
      <c r="F5" s="57"/>
      <c r="G5" s="57"/>
    </row>
    <row r="6" spans="1:7" ht="12.75">
      <c r="A6">
        <v>4</v>
      </c>
      <c r="B6" s="164" t="s">
        <v>571</v>
      </c>
      <c r="C6" s="162" t="s">
        <v>448</v>
      </c>
      <c r="D6" s="162" t="s">
        <v>111</v>
      </c>
      <c r="E6" s="195">
        <v>2012</v>
      </c>
      <c r="F6" s="57">
        <v>54</v>
      </c>
      <c r="G6" s="57"/>
    </row>
    <row r="7" spans="1:7" ht="12.75">
      <c r="A7">
        <v>5</v>
      </c>
      <c r="B7" s="164" t="s">
        <v>577</v>
      </c>
      <c r="C7" s="162" t="s">
        <v>578</v>
      </c>
      <c r="D7" s="162" t="s">
        <v>209</v>
      </c>
      <c r="E7" s="195">
        <v>2012</v>
      </c>
      <c r="F7" s="57">
        <v>54</v>
      </c>
      <c r="G7" s="57"/>
    </row>
    <row r="8" spans="1:7" ht="12.75">
      <c r="A8">
        <v>6</v>
      </c>
      <c r="B8" s="162" t="s">
        <v>332</v>
      </c>
      <c r="C8" s="162" t="s">
        <v>116</v>
      </c>
      <c r="D8" s="185" t="s">
        <v>89</v>
      </c>
      <c r="E8" s="14">
        <v>2011</v>
      </c>
      <c r="F8" s="57">
        <v>39</v>
      </c>
      <c r="G8" s="57">
        <v>35.2</v>
      </c>
    </row>
    <row r="9" spans="1:7" ht="12.75">
      <c r="A9">
        <v>7</v>
      </c>
      <c r="B9" s="162" t="s">
        <v>579</v>
      </c>
      <c r="C9" s="162" t="s">
        <v>580</v>
      </c>
      <c r="D9" s="162" t="s">
        <v>142</v>
      </c>
      <c r="E9" s="195">
        <v>2011</v>
      </c>
      <c r="F9" s="57">
        <v>43</v>
      </c>
      <c r="G9" s="57"/>
    </row>
    <row r="10" spans="1:7" ht="12.75">
      <c r="A10">
        <v>8</v>
      </c>
      <c r="B10" s="164" t="s">
        <v>628</v>
      </c>
      <c r="C10" s="162" t="s">
        <v>629</v>
      </c>
      <c r="D10" s="162" t="s">
        <v>243</v>
      </c>
      <c r="E10" s="195">
        <v>2014</v>
      </c>
      <c r="F10" s="57">
        <v>54</v>
      </c>
      <c r="G10" s="57"/>
    </row>
    <row r="11" spans="1:7" ht="12.75">
      <c r="A11">
        <v>9</v>
      </c>
      <c r="B11" s="164" t="s">
        <v>500</v>
      </c>
      <c r="C11" s="162" t="s">
        <v>277</v>
      </c>
      <c r="D11" s="162" t="s">
        <v>108</v>
      </c>
      <c r="E11" s="195">
        <v>2013</v>
      </c>
      <c r="F11" s="57">
        <v>54</v>
      </c>
      <c r="G11" s="57"/>
    </row>
    <row r="12" spans="1:7" ht="12.75">
      <c r="A12">
        <v>10</v>
      </c>
      <c r="B12" s="164" t="s">
        <v>598</v>
      </c>
      <c r="C12" s="162" t="s">
        <v>583</v>
      </c>
      <c r="D12" s="162" t="s">
        <v>108</v>
      </c>
      <c r="E12" s="195">
        <v>2012</v>
      </c>
      <c r="F12" s="57">
        <v>54</v>
      </c>
      <c r="G12" s="57"/>
    </row>
    <row r="13" spans="1:7" ht="12.75">
      <c r="A13">
        <v>11</v>
      </c>
      <c r="B13" s="162" t="s">
        <v>289</v>
      </c>
      <c r="C13" s="162" t="s">
        <v>350</v>
      </c>
      <c r="D13" s="185" t="s">
        <v>108</v>
      </c>
      <c r="E13" s="14">
        <v>2011</v>
      </c>
      <c r="F13" s="57">
        <v>32.5</v>
      </c>
      <c r="G13" s="57"/>
    </row>
    <row r="14" spans="1:7" ht="12.75">
      <c r="A14">
        <v>12</v>
      </c>
      <c r="B14" s="164" t="s">
        <v>599</v>
      </c>
      <c r="C14" s="162" t="s">
        <v>600</v>
      </c>
      <c r="D14" s="162" t="s">
        <v>208</v>
      </c>
      <c r="E14" s="195">
        <v>2012</v>
      </c>
      <c r="F14" s="57">
        <v>43.2</v>
      </c>
      <c r="G14" s="57"/>
    </row>
    <row r="15" spans="1:7" ht="12.75">
      <c r="A15">
        <v>13</v>
      </c>
      <c r="B15" s="164" t="s">
        <v>584</v>
      </c>
      <c r="C15" s="162" t="s">
        <v>585</v>
      </c>
      <c r="D15" s="185" t="s">
        <v>117</v>
      </c>
      <c r="E15" s="14">
        <v>2012</v>
      </c>
      <c r="F15" s="57">
        <v>54</v>
      </c>
      <c r="G15" s="57">
        <v>54</v>
      </c>
    </row>
    <row r="16" spans="1:7" ht="12.75">
      <c r="A16">
        <v>14</v>
      </c>
      <c r="B16" s="162" t="s">
        <v>596</v>
      </c>
      <c r="C16" s="162" t="s">
        <v>597</v>
      </c>
      <c r="D16" s="162" t="s">
        <v>117</v>
      </c>
      <c r="E16" s="195">
        <v>2011</v>
      </c>
      <c r="F16" s="57">
        <v>36.4</v>
      </c>
      <c r="G16" s="57"/>
    </row>
    <row r="17" spans="1:7" ht="12.75">
      <c r="A17">
        <v>15</v>
      </c>
      <c r="B17" s="164" t="s">
        <v>149</v>
      </c>
      <c r="C17" s="162" t="s">
        <v>162</v>
      </c>
      <c r="D17" s="162" t="s">
        <v>124</v>
      </c>
      <c r="E17" s="195">
        <v>2012</v>
      </c>
      <c r="F17" s="57">
        <v>54</v>
      </c>
      <c r="G17" s="57"/>
    </row>
    <row r="18" spans="1:7" ht="12.75">
      <c r="A18">
        <v>16</v>
      </c>
      <c r="B18" s="162" t="s">
        <v>601</v>
      </c>
      <c r="C18" s="162" t="s">
        <v>602</v>
      </c>
      <c r="D18" s="162" t="s">
        <v>323</v>
      </c>
      <c r="E18" s="195">
        <v>2011</v>
      </c>
      <c r="F18" s="57">
        <v>39.6</v>
      </c>
      <c r="G18" s="57"/>
    </row>
    <row r="19" spans="1:7" ht="12.75">
      <c r="A19">
        <v>17</v>
      </c>
      <c r="B19" s="164" t="s">
        <v>603</v>
      </c>
      <c r="C19" s="162" t="s">
        <v>604</v>
      </c>
      <c r="D19" s="162" t="s">
        <v>223</v>
      </c>
      <c r="E19" s="195">
        <v>2012</v>
      </c>
      <c r="F19" s="57">
        <v>54</v>
      </c>
      <c r="G19" s="57"/>
    </row>
    <row r="20" spans="1:7" ht="12.75">
      <c r="A20">
        <v>18</v>
      </c>
      <c r="B20" s="164" t="s">
        <v>582</v>
      </c>
      <c r="C20" s="162" t="s">
        <v>583</v>
      </c>
      <c r="D20" s="185" t="s">
        <v>264</v>
      </c>
      <c r="E20" s="14">
        <v>2012</v>
      </c>
      <c r="F20" s="57">
        <v>53</v>
      </c>
      <c r="G20" s="57">
        <v>43.3</v>
      </c>
    </row>
    <row r="21" spans="1:7" ht="12.75">
      <c r="A21">
        <v>19</v>
      </c>
      <c r="B21" s="164" t="s">
        <v>349</v>
      </c>
      <c r="C21" s="162" t="s">
        <v>261</v>
      </c>
      <c r="D21" s="185" t="s">
        <v>264</v>
      </c>
      <c r="E21" s="14">
        <v>2012</v>
      </c>
      <c r="F21" s="57">
        <v>27.5</v>
      </c>
      <c r="G21" s="57">
        <v>26.4</v>
      </c>
    </row>
    <row r="22" spans="1:7" ht="12.75">
      <c r="A22">
        <v>20</v>
      </c>
      <c r="B22" s="162" t="s">
        <v>307</v>
      </c>
      <c r="C22" s="162" t="s">
        <v>201</v>
      </c>
      <c r="D22" s="185" t="s">
        <v>81</v>
      </c>
      <c r="E22" s="14">
        <v>2011</v>
      </c>
      <c r="F22" s="57">
        <v>42</v>
      </c>
      <c r="G22" s="57">
        <v>40</v>
      </c>
    </row>
    <row r="23" spans="1:7" s="10" customFormat="1" ht="12.75">
      <c r="A23">
        <v>21</v>
      </c>
      <c r="B23" s="164" t="s">
        <v>453</v>
      </c>
      <c r="C23" s="162" t="s">
        <v>454</v>
      </c>
      <c r="D23" s="185" t="s">
        <v>81</v>
      </c>
      <c r="E23" s="14">
        <v>2012</v>
      </c>
      <c r="F23" s="57">
        <v>54</v>
      </c>
      <c r="G23" s="57"/>
    </row>
    <row r="24" spans="2:7" s="10" customFormat="1" ht="12.75">
      <c r="B24" s="162"/>
      <c r="C24" s="162"/>
      <c r="D24" s="162"/>
      <c r="E24" s="14"/>
      <c r="F24" s="57"/>
      <c r="G24" s="57"/>
    </row>
    <row r="25" spans="2:4" ht="12.75">
      <c r="B25" s="56"/>
      <c r="C25" s="44"/>
      <c r="D25" s="44"/>
    </row>
    <row r="26" spans="2:7" ht="12.75">
      <c r="B26" s="70" t="s">
        <v>95</v>
      </c>
      <c r="C26" s="161" t="s">
        <v>360</v>
      </c>
      <c r="D26" s="132" t="s">
        <v>361</v>
      </c>
      <c r="E26" s="194" t="s">
        <v>362</v>
      </c>
      <c r="F26" s="52" t="s">
        <v>78</v>
      </c>
      <c r="G26" s="52" t="s">
        <v>79</v>
      </c>
    </row>
    <row r="27" spans="2:7" ht="12.75">
      <c r="B27" s="64" t="s">
        <v>483</v>
      </c>
      <c r="C27" s="65"/>
      <c r="D27" s="65"/>
      <c r="E27" s="65"/>
      <c r="F27" s="66"/>
      <c r="G27" s="66"/>
    </row>
    <row r="28" spans="1:7" ht="12.75">
      <c r="A28" s="10">
        <v>1</v>
      </c>
      <c r="B28" s="164" t="s">
        <v>445</v>
      </c>
      <c r="C28" s="165" t="s">
        <v>171</v>
      </c>
      <c r="D28" s="162" t="s">
        <v>213</v>
      </c>
      <c r="E28" s="14">
        <v>2013</v>
      </c>
      <c r="F28" s="57"/>
      <c r="G28" s="57"/>
    </row>
    <row r="29" spans="1:7" ht="12.75">
      <c r="A29" s="10">
        <v>2</v>
      </c>
      <c r="B29" s="162" t="s">
        <v>606</v>
      </c>
      <c r="C29" s="162" t="s">
        <v>134</v>
      </c>
      <c r="D29" s="162" t="s">
        <v>213</v>
      </c>
      <c r="E29" s="276">
        <v>2011</v>
      </c>
      <c r="F29" s="57">
        <v>54</v>
      </c>
      <c r="G29" s="57"/>
    </row>
    <row r="30" spans="1:7" ht="12.75">
      <c r="A30" s="10">
        <v>3</v>
      </c>
      <c r="B30" s="164" t="s">
        <v>356</v>
      </c>
      <c r="C30" s="162" t="s">
        <v>141</v>
      </c>
      <c r="D30" s="185" t="s">
        <v>357</v>
      </c>
      <c r="E30" s="14">
        <v>2013</v>
      </c>
      <c r="F30" s="57">
        <v>34.6</v>
      </c>
      <c r="G30" s="57">
        <v>24.4</v>
      </c>
    </row>
    <row r="31" spans="1:7" ht="12.75">
      <c r="A31" s="10">
        <v>4</v>
      </c>
      <c r="B31" s="164" t="s">
        <v>568</v>
      </c>
      <c r="C31" s="162" t="s">
        <v>127</v>
      </c>
      <c r="D31" s="162" t="s">
        <v>357</v>
      </c>
      <c r="E31" s="195">
        <v>2013</v>
      </c>
      <c r="F31" s="57">
        <v>42</v>
      </c>
      <c r="G31" s="57">
        <v>43.8</v>
      </c>
    </row>
    <row r="32" spans="1:7" ht="12.75">
      <c r="A32" s="10">
        <v>5</v>
      </c>
      <c r="B32" s="164" t="s">
        <v>616</v>
      </c>
      <c r="C32" s="162" t="s">
        <v>617</v>
      </c>
      <c r="D32" s="162" t="s">
        <v>357</v>
      </c>
      <c r="E32" s="276">
        <v>2014</v>
      </c>
      <c r="F32" s="57">
        <v>52</v>
      </c>
      <c r="G32" s="57"/>
    </row>
    <row r="33" spans="1:7" ht="12.75">
      <c r="A33" s="10">
        <v>6</v>
      </c>
      <c r="B33" s="162" t="s">
        <v>441</v>
      </c>
      <c r="C33" s="162" t="s">
        <v>204</v>
      </c>
      <c r="D33" s="185" t="s">
        <v>111</v>
      </c>
      <c r="E33" s="14">
        <v>2011</v>
      </c>
      <c r="F33" s="57">
        <v>49</v>
      </c>
      <c r="G33" s="57">
        <v>38</v>
      </c>
    </row>
    <row r="34" spans="1:7" ht="12.75">
      <c r="A34" s="10">
        <v>7</v>
      </c>
      <c r="B34" s="162" t="s">
        <v>614</v>
      </c>
      <c r="C34" s="162" t="s">
        <v>76</v>
      </c>
      <c r="D34" s="162" t="s">
        <v>111</v>
      </c>
      <c r="E34" s="276">
        <v>2011</v>
      </c>
      <c r="F34" s="57">
        <v>41.9</v>
      </c>
      <c r="G34" s="57"/>
    </row>
    <row r="35" spans="1:7" ht="12.75">
      <c r="A35" s="10">
        <v>8</v>
      </c>
      <c r="B35" s="162" t="s">
        <v>149</v>
      </c>
      <c r="C35" s="162" t="s">
        <v>354</v>
      </c>
      <c r="D35" s="185" t="s">
        <v>209</v>
      </c>
      <c r="E35" s="14">
        <v>2011</v>
      </c>
      <c r="F35" s="57">
        <v>34.2</v>
      </c>
      <c r="G35" s="57">
        <v>27</v>
      </c>
    </row>
    <row r="36" spans="1:7" ht="12.75">
      <c r="A36" s="10">
        <v>9</v>
      </c>
      <c r="B36" s="162" t="s">
        <v>552</v>
      </c>
      <c r="C36" s="162" t="s">
        <v>553</v>
      </c>
      <c r="D36" s="162" t="s">
        <v>89</v>
      </c>
      <c r="E36" s="195">
        <v>2011</v>
      </c>
      <c r="F36" s="57">
        <v>29.8</v>
      </c>
      <c r="G36" s="57"/>
    </row>
    <row r="37" spans="1:7" ht="12.75">
      <c r="A37" s="10">
        <v>10</v>
      </c>
      <c r="B37" s="164" t="s">
        <v>575</v>
      </c>
      <c r="C37" s="162" t="s">
        <v>576</v>
      </c>
      <c r="D37" s="162" t="s">
        <v>88</v>
      </c>
      <c r="E37" s="195">
        <v>2013</v>
      </c>
      <c r="F37" s="57">
        <v>54</v>
      </c>
      <c r="G37" s="57"/>
    </row>
    <row r="38" spans="1:7" ht="12.75">
      <c r="A38" s="10">
        <v>11</v>
      </c>
      <c r="B38" s="162" t="s">
        <v>149</v>
      </c>
      <c r="C38" s="162" t="s">
        <v>204</v>
      </c>
      <c r="D38" s="185" t="s">
        <v>114</v>
      </c>
      <c r="E38" s="14">
        <v>2011</v>
      </c>
      <c r="F38" s="57">
        <v>47</v>
      </c>
      <c r="G38" s="57"/>
    </row>
    <row r="39" spans="1:6" ht="12.75">
      <c r="A39" s="10">
        <v>12</v>
      </c>
      <c r="B39" s="164" t="s">
        <v>319</v>
      </c>
      <c r="C39" s="162" t="s">
        <v>204</v>
      </c>
      <c r="D39" s="162" t="s">
        <v>77</v>
      </c>
      <c r="E39" s="195">
        <v>2013</v>
      </c>
      <c r="F39" s="53">
        <v>46</v>
      </c>
    </row>
    <row r="40" spans="1:7" ht="12.75">
      <c r="A40" s="10">
        <v>13</v>
      </c>
      <c r="B40" s="164" t="s">
        <v>439</v>
      </c>
      <c r="C40" s="162" t="s">
        <v>440</v>
      </c>
      <c r="D40" s="185" t="s">
        <v>77</v>
      </c>
      <c r="E40" s="14">
        <v>2012</v>
      </c>
      <c r="F40" s="57">
        <v>38</v>
      </c>
      <c r="G40" s="57"/>
    </row>
    <row r="41" spans="1:7" ht="12.75">
      <c r="A41" s="10">
        <v>14</v>
      </c>
      <c r="B41" s="164" t="s">
        <v>611</v>
      </c>
      <c r="C41" s="162" t="s">
        <v>553</v>
      </c>
      <c r="D41" s="162" t="s">
        <v>77</v>
      </c>
      <c r="E41" s="276">
        <v>2012</v>
      </c>
      <c r="F41" s="57">
        <v>51.9</v>
      </c>
      <c r="G41" s="57"/>
    </row>
    <row r="42" spans="1:7" ht="12.75">
      <c r="A42" s="10">
        <v>15</v>
      </c>
      <c r="B42" s="164" t="s">
        <v>615</v>
      </c>
      <c r="C42" s="162" t="s">
        <v>275</v>
      </c>
      <c r="D42" s="162" t="s">
        <v>179</v>
      </c>
      <c r="E42" s="276">
        <v>2012</v>
      </c>
      <c r="F42" s="57">
        <v>47.8</v>
      </c>
      <c r="G42" s="57"/>
    </row>
    <row r="43" spans="1:7" ht="12.75">
      <c r="A43" s="10">
        <v>16</v>
      </c>
      <c r="B43" s="164" t="s">
        <v>556</v>
      </c>
      <c r="C43" s="162" t="s">
        <v>80</v>
      </c>
      <c r="D43" s="162" t="s">
        <v>142</v>
      </c>
      <c r="E43" s="195">
        <v>2011</v>
      </c>
      <c r="F43" s="57">
        <v>45</v>
      </c>
      <c r="G43" s="57">
        <v>44.7</v>
      </c>
    </row>
    <row r="44" spans="1:7" ht="12.75">
      <c r="A44" s="10">
        <v>17</v>
      </c>
      <c r="B44" s="162" t="s">
        <v>623</v>
      </c>
      <c r="C44" s="162" t="s">
        <v>371</v>
      </c>
      <c r="D44" s="162" t="s">
        <v>243</v>
      </c>
      <c r="E44" s="276">
        <v>2011</v>
      </c>
      <c r="F44" s="57">
        <v>48</v>
      </c>
      <c r="G44" s="57"/>
    </row>
    <row r="45" spans="1:7" ht="12.75">
      <c r="A45" s="10">
        <v>18</v>
      </c>
      <c r="B45" s="162" t="s">
        <v>494</v>
      </c>
      <c r="C45" s="162" t="s">
        <v>499</v>
      </c>
      <c r="D45" s="162" t="s">
        <v>243</v>
      </c>
      <c r="E45" s="195">
        <v>2011</v>
      </c>
      <c r="F45" s="57">
        <v>49</v>
      </c>
      <c r="G45" s="57"/>
    </row>
    <row r="46" spans="1:7" ht="12.75">
      <c r="A46" s="10">
        <v>19</v>
      </c>
      <c r="B46" s="164" t="s">
        <v>241</v>
      </c>
      <c r="C46" s="162" t="s">
        <v>134</v>
      </c>
      <c r="D46" s="162" t="s">
        <v>243</v>
      </c>
      <c r="E46" s="195">
        <v>2013</v>
      </c>
      <c r="F46" s="57">
        <v>44</v>
      </c>
      <c r="G46" s="57">
        <v>45</v>
      </c>
    </row>
    <row r="47" spans="1:7" ht="12.75">
      <c r="A47" s="10">
        <v>20</v>
      </c>
      <c r="B47" s="162" t="s">
        <v>622</v>
      </c>
      <c r="C47" s="162" t="s">
        <v>134</v>
      </c>
      <c r="D47" s="185" t="s">
        <v>243</v>
      </c>
      <c r="E47" s="195">
        <v>2011</v>
      </c>
      <c r="F47" s="57">
        <v>35.1</v>
      </c>
      <c r="G47" s="57">
        <v>34</v>
      </c>
    </row>
    <row r="48" spans="1:7" ht="12.75">
      <c r="A48" s="10">
        <v>21</v>
      </c>
      <c r="B48" s="162" t="s">
        <v>624</v>
      </c>
      <c r="C48" s="162" t="s">
        <v>625</v>
      </c>
      <c r="D48" s="162" t="s">
        <v>243</v>
      </c>
      <c r="E48" s="276">
        <v>2011</v>
      </c>
      <c r="F48" s="57">
        <v>50</v>
      </c>
      <c r="G48" s="57"/>
    </row>
    <row r="49" spans="1:7" ht="12.75">
      <c r="A49" s="10">
        <v>22</v>
      </c>
      <c r="B49" s="164" t="s">
        <v>612</v>
      </c>
      <c r="C49" s="162" t="s">
        <v>220</v>
      </c>
      <c r="D49" s="162" t="s">
        <v>243</v>
      </c>
      <c r="E49" s="276">
        <v>2015</v>
      </c>
      <c r="F49" s="57">
        <v>37.5</v>
      </c>
      <c r="G49" s="57"/>
    </row>
    <row r="50" spans="1:7" ht="12.75">
      <c r="A50" s="10">
        <v>23</v>
      </c>
      <c r="B50" s="164" t="s">
        <v>626</v>
      </c>
      <c r="C50" s="162" t="s">
        <v>627</v>
      </c>
      <c r="D50" s="162" t="s">
        <v>243</v>
      </c>
      <c r="E50" s="276">
        <v>2016</v>
      </c>
      <c r="F50" s="57">
        <v>52</v>
      </c>
      <c r="G50" s="57"/>
    </row>
    <row r="51" spans="1:7" ht="12.75">
      <c r="A51" s="10">
        <v>24</v>
      </c>
      <c r="B51" s="162" t="s">
        <v>170</v>
      </c>
      <c r="C51" s="162" t="s">
        <v>171</v>
      </c>
      <c r="D51" s="185" t="s">
        <v>108</v>
      </c>
      <c r="E51" s="14">
        <v>2011</v>
      </c>
      <c r="F51" s="57">
        <v>25.1</v>
      </c>
      <c r="G51" s="57">
        <v>16.9</v>
      </c>
    </row>
    <row r="52" spans="1:7" ht="12.75">
      <c r="A52" s="10">
        <v>25</v>
      </c>
      <c r="B52" s="162" t="s">
        <v>168</v>
      </c>
      <c r="C52" s="162" t="s">
        <v>169</v>
      </c>
      <c r="D52" s="185" t="s">
        <v>108</v>
      </c>
      <c r="E52" s="14">
        <v>2011</v>
      </c>
      <c r="F52" s="57">
        <v>17.4</v>
      </c>
      <c r="G52" s="57">
        <v>15.2</v>
      </c>
    </row>
    <row r="53" spans="1:7" ht="12.75">
      <c r="A53" s="10">
        <v>26</v>
      </c>
      <c r="B53" s="164" t="s">
        <v>561</v>
      </c>
      <c r="C53" s="162" t="s">
        <v>562</v>
      </c>
      <c r="D53" s="162" t="s">
        <v>208</v>
      </c>
      <c r="E53" s="195">
        <v>2012</v>
      </c>
      <c r="F53" s="57">
        <v>40</v>
      </c>
      <c r="G53" s="57"/>
    </row>
    <row r="54" spans="1:7" ht="12.75">
      <c r="A54" s="10">
        <v>27</v>
      </c>
      <c r="B54" s="164" t="s">
        <v>446</v>
      </c>
      <c r="C54" s="162" t="s">
        <v>447</v>
      </c>
      <c r="D54" s="162" t="s">
        <v>208</v>
      </c>
      <c r="E54" s="14">
        <v>2012</v>
      </c>
      <c r="F54" s="57"/>
      <c r="G54" s="57"/>
    </row>
    <row r="55" spans="1:7" ht="12.75">
      <c r="A55" s="10">
        <v>28</v>
      </c>
      <c r="B55" s="164" t="s">
        <v>554</v>
      </c>
      <c r="C55" s="162" t="s">
        <v>555</v>
      </c>
      <c r="D55" s="162" t="s">
        <v>208</v>
      </c>
      <c r="E55" s="195">
        <v>2012</v>
      </c>
      <c r="F55" s="57">
        <v>38</v>
      </c>
      <c r="G55" s="57"/>
    </row>
    <row r="56" spans="1:7" ht="12.75">
      <c r="A56" s="10">
        <v>29</v>
      </c>
      <c r="B56" s="162" t="s">
        <v>147</v>
      </c>
      <c r="C56" s="162" t="s">
        <v>148</v>
      </c>
      <c r="D56" s="185" t="s">
        <v>117</v>
      </c>
      <c r="E56" s="14">
        <v>2011</v>
      </c>
      <c r="F56" s="57">
        <v>37</v>
      </c>
      <c r="G56" s="57"/>
    </row>
    <row r="57" spans="1:7" ht="12.75">
      <c r="A57" s="10">
        <v>30</v>
      </c>
      <c r="B57" s="162" t="s">
        <v>574</v>
      </c>
      <c r="C57" s="162" t="s">
        <v>353</v>
      </c>
      <c r="D57" s="162" t="s">
        <v>117</v>
      </c>
      <c r="E57" s="195">
        <v>2011</v>
      </c>
      <c r="F57" s="57">
        <v>40</v>
      </c>
      <c r="G57" s="57"/>
    </row>
    <row r="58" spans="1:7" ht="12.75">
      <c r="A58" s="10">
        <v>31</v>
      </c>
      <c r="B58" s="164" t="s">
        <v>567</v>
      </c>
      <c r="C58" s="162" t="s">
        <v>220</v>
      </c>
      <c r="D58" s="162" t="s">
        <v>117</v>
      </c>
      <c r="E58" s="195">
        <v>2012</v>
      </c>
      <c r="F58" s="57">
        <v>54</v>
      </c>
      <c r="G58" s="57"/>
    </row>
    <row r="59" spans="1:7" ht="12.75">
      <c r="A59" s="10">
        <v>32</v>
      </c>
      <c r="B59" s="164" t="s">
        <v>563</v>
      </c>
      <c r="C59" s="162" t="s">
        <v>129</v>
      </c>
      <c r="D59" s="162" t="s">
        <v>124</v>
      </c>
      <c r="E59" s="195">
        <v>2013</v>
      </c>
      <c r="F59" s="57">
        <v>54</v>
      </c>
      <c r="G59" s="57"/>
    </row>
    <row r="60" spans="1:7" ht="12.75">
      <c r="A60" s="10">
        <v>33</v>
      </c>
      <c r="B60" s="162" t="s">
        <v>434</v>
      </c>
      <c r="C60" s="162" t="s">
        <v>435</v>
      </c>
      <c r="D60" s="185" t="s">
        <v>124</v>
      </c>
      <c r="E60" s="14">
        <v>2011</v>
      </c>
      <c r="F60" s="57">
        <v>34.7</v>
      </c>
      <c r="G60" s="57"/>
    </row>
    <row r="61" spans="1:7" ht="12.75">
      <c r="A61" s="10">
        <v>34</v>
      </c>
      <c r="B61" s="162" t="s">
        <v>564</v>
      </c>
      <c r="C61" s="162" t="s">
        <v>565</v>
      </c>
      <c r="D61" s="162" t="s">
        <v>188</v>
      </c>
      <c r="E61" s="195">
        <v>2011</v>
      </c>
      <c r="F61" s="57">
        <v>45</v>
      </c>
      <c r="G61" s="57"/>
    </row>
    <row r="62" spans="1:7" ht="12.75">
      <c r="A62" s="10">
        <v>35</v>
      </c>
      <c r="B62" s="162" t="s">
        <v>569</v>
      </c>
      <c r="C62" s="162" t="s">
        <v>570</v>
      </c>
      <c r="D62" s="162" t="s">
        <v>188</v>
      </c>
      <c r="E62" s="195">
        <v>2011</v>
      </c>
      <c r="F62" s="57">
        <v>54</v>
      </c>
      <c r="G62" s="57"/>
    </row>
    <row r="63" spans="1:7" ht="12.75">
      <c r="A63" s="10">
        <v>36</v>
      </c>
      <c r="B63" s="164" t="s">
        <v>588</v>
      </c>
      <c r="C63" s="162" t="s">
        <v>76</v>
      </c>
      <c r="D63" s="185" t="s">
        <v>291</v>
      </c>
      <c r="E63" s="14">
        <v>2012</v>
      </c>
      <c r="F63" s="57">
        <v>45</v>
      </c>
      <c r="G63" s="57"/>
    </row>
    <row r="64" spans="1:7" ht="12.75">
      <c r="A64" s="10">
        <v>37</v>
      </c>
      <c r="B64" s="164" t="s">
        <v>391</v>
      </c>
      <c r="C64" s="162" t="s">
        <v>392</v>
      </c>
      <c r="D64" s="185" t="s">
        <v>291</v>
      </c>
      <c r="E64" s="14">
        <v>2012</v>
      </c>
      <c r="F64" s="57">
        <v>41.9</v>
      </c>
      <c r="G64" s="57">
        <v>41</v>
      </c>
    </row>
    <row r="65" spans="1:7" ht="12.75">
      <c r="A65" s="10">
        <v>38</v>
      </c>
      <c r="B65" s="164" t="s">
        <v>607</v>
      </c>
      <c r="C65" s="162" t="s">
        <v>608</v>
      </c>
      <c r="D65" s="162" t="s">
        <v>291</v>
      </c>
      <c r="E65" s="276">
        <v>2012</v>
      </c>
      <c r="F65" s="57">
        <v>46.7</v>
      </c>
      <c r="G65" s="57"/>
    </row>
    <row r="66" spans="1:7" ht="12.75">
      <c r="A66" s="10">
        <v>39</v>
      </c>
      <c r="B66" s="162" t="s">
        <v>613</v>
      </c>
      <c r="C66" s="162" t="s">
        <v>171</v>
      </c>
      <c r="D66" s="162" t="s">
        <v>291</v>
      </c>
      <c r="E66" s="276">
        <v>2011</v>
      </c>
      <c r="F66" s="57">
        <v>51.5</v>
      </c>
      <c r="G66" s="57">
        <v>51</v>
      </c>
    </row>
    <row r="67" spans="1:7" ht="12.75">
      <c r="A67" s="10">
        <v>40</v>
      </c>
      <c r="B67" s="162" t="s">
        <v>471</v>
      </c>
      <c r="C67" s="162" t="s">
        <v>397</v>
      </c>
      <c r="D67" s="185" t="s">
        <v>212</v>
      </c>
      <c r="E67" s="14">
        <v>2011</v>
      </c>
      <c r="F67" s="57">
        <v>37</v>
      </c>
      <c r="G67" s="57">
        <v>26.4</v>
      </c>
    </row>
    <row r="68" spans="1:7" s="10" customFormat="1" ht="12.75">
      <c r="A68" s="10">
        <v>41</v>
      </c>
      <c r="B68" s="164" t="s">
        <v>470</v>
      </c>
      <c r="C68" s="162" t="s">
        <v>371</v>
      </c>
      <c r="D68" s="162" t="s">
        <v>212</v>
      </c>
      <c r="E68" s="195">
        <v>2012</v>
      </c>
      <c r="F68" s="57">
        <v>48</v>
      </c>
      <c r="G68" s="57">
        <v>37</v>
      </c>
    </row>
    <row r="69" spans="1:7" s="10" customFormat="1" ht="12.75">
      <c r="A69" s="10">
        <v>42</v>
      </c>
      <c r="B69" s="164" t="s">
        <v>327</v>
      </c>
      <c r="C69" s="162" t="s">
        <v>328</v>
      </c>
      <c r="D69" s="185" t="s">
        <v>205</v>
      </c>
      <c r="E69" s="14">
        <v>2012</v>
      </c>
      <c r="F69" s="57">
        <v>30.5</v>
      </c>
      <c r="G69" s="57">
        <v>22.4</v>
      </c>
    </row>
    <row r="70" spans="1:7" s="10" customFormat="1" ht="12.75">
      <c r="A70" s="10">
        <v>43</v>
      </c>
      <c r="B70" s="162" t="s">
        <v>586</v>
      </c>
      <c r="C70" s="162" t="s">
        <v>80</v>
      </c>
      <c r="D70" s="162" t="s">
        <v>587</v>
      </c>
      <c r="E70" s="195">
        <v>2011</v>
      </c>
      <c r="F70" s="57">
        <v>34.1</v>
      </c>
      <c r="G70" s="57"/>
    </row>
    <row r="71" spans="1:7" s="10" customFormat="1" ht="12.75">
      <c r="A71" s="10">
        <v>44</v>
      </c>
      <c r="B71" s="162" t="s">
        <v>130</v>
      </c>
      <c r="C71" s="162" t="s">
        <v>279</v>
      </c>
      <c r="D71" s="185" t="s">
        <v>203</v>
      </c>
      <c r="E71" s="14">
        <v>2011</v>
      </c>
      <c r="F71" s="57">
        <v>42</v>
      </c>
      <c r="G71" s="57">
        <v>23.1</v>
      </c>
    </row>
    <row r="72" spans="1:7" s="10" customFormat="1" ht="12.75">
      <c r="A72" s="10">
        <v>45</v>
      </c>
      <c r="B72" s="164" t="s">
        <v>130</v>
      </c>
      <c r="C72" s="162" t="s">
        <v>167</v>
      </c>
      <c r="D72" s="162" t="s">
        <v>203</v>
      </c>
      <c r="E72" s="195">
        <v>2013</v>
      </c>
      <c r="F72" s="57">
        <v>48</v>
      </c>
      <c r="G72" s="57">
        <v>47</v>
      </c>
    </row>
    <row r="73" spans="1:7" s="10" customFormat="1" ht="12.75">
      <c r="A73" s="10">
        <v>46</v>
      </c>
      <c r="B73" s="164" t="s">
        <v>559</v>
      </c>
      <c r="C73" s="162" t="s">
        <v>560</v>
      </c>
      <c r="D73" s="162" t="s">
        <v>203</v>
      </c>
      <c r="E73" s="195">
        <v>2012</v>
      </c>
      <c r="F73" s="57">
        <v>54</v>
      </c>
      <c r="G73" s="57"/>
    </row>
    <row r="74" spans="1:7" s="10" customFormat="1" ht="12.75">
      <c r="A74" s="10">
        <v>47</v>
      </c>
      <c r="B74" s="162" t="s">
        <v>550</v>
      </c>
      <c r="C74" s="162" t="s">
        <v>126</v>
      </c>
      <c r="D74" s="162" t="s">
        <v>264</v>
      </c>
      <c r="E74" s="195">
        <v>2011</v>
      </c>
      <c r="F74" s="57">
        <v>54</v>
      </c>
      <c r="G74" s="57"/>
    </row>
    <row r="75" spans="1:7" s="10" customFormat="1" ht="12.75">
      <c r="A75" s="10">
        <v>48</v>
      </c>
      <c r="B75" s="164" t="s">
        <v>224</v>
      </c>
      <c r="C75" s="162" t="s">
        <v>337</v>
      </c>
      <c r="D75" s="185" t="s">
        <v>264</v>
      </c>
      <c r="E75" s="14">
        <v>2012</v>
      </c>
      <c r="F75" s="57">
        <v>39</v>
      </c>
      <c r="G75" s="57">
        <v>38.5</v>
      </c>
    </row>
    <row r="76" spans="1:7" s="10" customFormat="1" ht="12.75">
      <c r="A76" s="10">
        <v>49</v>
      </c>
      <c r="B76" s="162" t="s">
        <v>609</v>
      </c>
      <c r="C76" s="162" t="s">
        <v>610</v>
      </c>
      <c r="D76" s="162" t="s">
        <v>264</v>
      </c>
      <c r="E76" s="276">
        <v>2011</v>
      </c>
      <c r="F76" s="57">
        <v>46.8</v>
      </c>
      <c r="G76" s="57"/>
    </row>
    <row r="77" spans="1:7" s="10" customFormat="1" ht="12.75">
      <c r="A77" s="10">
        <v>50</v>
      </c>
      <c r="B77" s="164" t="s">
        <v>557</v>
      </c>
      <c r="C77" s="162" t="s">
        <v>558</v>
      </c>
      <c r="D77" s="162" t="s">
        <v>81</v>
      </c>
      <c r="E77" s="195">
        <v>2015</v>
      </c>
      <c r="F77" s="57">
        <v>49</v>
      </c>
      <c r="G77" s="57"/>
    </row>
    <row r="78" spans="1:7" s="10" customFormat="1" ht="12.75">
      <c r="A78" s="10">
        <v>51</v>
      </c>
      <c r="B78" s="164" t="s">
        <v>566</v>
      </c>
      <c r="C78" s="162" t="s">
        <v>181</v>
      </c>
      <c r="D78" s="162" t="s">
        <v>81</v>
      </c>
      <c r="E78" s="195">
        <v>2013</v>
      </c>
      <c r="F78" s="57">
        <v>52</v>
      </c>
      <c r="G78" s="57"/>
    </row>
    <row r="79" spans="2:7" s="10" customFormat="1" ht="12.75">
      <c r="B79" s="56"/>
      <c r="C79" s="56"/>
      <c r="D79" s="56"/>
      <c r="F79" s="57"/>
      <c r="G79" s="57"/>
    </row>
    <row r="80" spans="2:7" s="10" customFormat="1" ht="12.75">
      <c r="B80" s="56"/>
      <c r="C80" s="56"/>
      <c r="D80" s="56"/>
      <c r="F80" s="57"/>
      <c r="G80" s="57"/>
    </row>
    <row r="81" spans="2:7" ht="12.75">
      <c r="B81" s="70" t="s">
        <v>95</v>
      </c>
      <c r="C81" s="160" t="s">
        <v>360</v>
      </c>
      <c r="D81" s="132" t="s">
        <v>361</v>
      </c>
      <c r="E81" s="194" t="s">
        <v>362</v>
      </c>
      <c r="F81" s="52" t="s">
        <v>78</v>
      </c>
      <c r="G81" s="52" t="s">
        <v>79</v>
      </c>
    </row>
    <row r="82" spans="2:7" ht="12.75">
      <c r="B82" s="59" t="s">
        <v>482</v>
      </c>
      <c r="C82" s="63"/>
      <c r="D82" s="63"/>
      <c r="E82" s="60"/>
      <c r="F82" s="61"/>
      <c r="G82" s="61"/>
    </row>
    <row r="83" spans="1:7" ht="12.75">
      <c r="A83">
        <v>1</v>
      </c>
      <c r="B83" s="162" t="s">
        <v>262</v>
      </c>
      <c r="C83" s="162" t="s">
        <v>263</v>
      </c>
      <c r="D83" s="162" t="s">
        <v>357</v>
      </c>
      <c r="E83" s="195">
        <v>2009</v>
      </c>
      <c r="F83" s="57">
        <v>18.4</v>
      </c>
      <c r="G83" s="57">
        <v>15.4</v>
      </c>
    </row>
    <row r="84" spans="1:7" ht="12.75">
      <c r="A84" s="10">
        <v>2</v>
      </c>
      <c r="B84" s="164" t="s">
        <v>348</v>
      </c>
      <c r="C84" s="165" t="s">
        <v>276</v>
      </c>
      <c r="D84" s="162" t="s">
        <v>438</v>
      </c>
      <c r="E84" s="14">
        <v>2010</v>
      </c>
      <c r="F84" s="57"/>
      <c r="G84" s="57"/>
    </row>
    <row r="85" spans="1:7" ht="12.75">
      <c r="A85">
        <v>3</v>
      </c>
      <c r="B85" s="164" t="s">
        <v>449</v>
      </c>
      <c r="C85" s="162" t="s">
        <v>450</v>
      </c>
      <c r="D85" s="185" t="s">
        <v>114</v>
      </c>
      <c r="E85" s="14">
        <v>2010</v>
      </c>
      <c r="F85" s="57">
        <v>45</v>
      </c>
      <c r="G85" s="57"/>
    </row>
    <row r="86" spans="1:7" ht="12.75">
      <c r="A86" s="10">
        <v>4</v>
      </c>
      <c r="B86" s="164" t="s">
        <v>330</v>
      </c>
      <c r="C86" s="162" t="s">
        <v>331</v>
      </c>
      <c r="D86" s="185" t="s">
        <v>77</v>
      </c>
      <c r="E86" s="14">
        <v>2010</v>
      </c>
      <c r="F86" s="57">
        <v>35.3</v>
      </c>
      <c r="G86" s="57"/>
    </row>
    <row r="87" spans="1:7" ht="12.75">
      <c r="A87">
        <v>5</v>
      </c>
      <c r="B87" s="162" t="s">
        <v>500</v>
      </c>
      <c r="C87" s="162" t="s">
        <v>116</v>
      </c>
      <c r="D87" s="162" t="s">
        <v>108</v>
      </c>
      <c r="E87" s="195">
        <v>2009</v>
      </c>
      <c r="F87" s="57">
        <v>41</v>
      </c>
      <c r="G87" s="57">
        <v>38.5</v>
      </c>
    </row>
    <row r="88" spans="1:7" ht="12.75">
      <c r="A88" s="10">
        <v>6</v>
      </c>
      <c r="B88" s="164" t="s">
        <v>311</v>
      </c>
      <c r="C88" s="162" t="s">
        <v>277</v>
      </c>
      <c r="D88" s="162" t="s">
        <v>108</v>
      </c>
      <c r="E88" s="195">
        <v>2010</v>
      </c>
      <c r="F88" s="57">
        <v>38</v>
      </c>
      <c r="G88" s="57"/>
    </row>
    <row r="89" spans="1:7" ht="12.75">
      <c r="A89">
        <v>7</v>
      </c>
      <c r="B89" s="162" t="s">
        <v>175</v>
      </c>
      <c r="C89" s="162" t="s">
        <v>207</v>
      </c>
      <c r="D89" s="185" t="s">
        <v>108</v>
      </c>
      <c r="E89" s="14">
        <v>2009</v>
      </c>
      <c r="F89" s="57">
        <v>22.7</v>
      </c>
      <c r="G89" s="57">
        <v>19.1</v>
      </c>
    </row>
    <row r="90" spans="1:7" ht="12.75">
      <c r="A90" s="10">
        <v>8</v>
      </c>
      <c r="B90" s="164" t="s">
        <v>164</v>
      </c>
      <c r="C90" s="162" t="s">
        <v>469</v>
      </c>
      <c r="D90" s="185" t="s">
        <v>117</v>
      </c>
      <c r="E90" s="14">
        <v>2010</v>
      </c>
      <c r="F90" s="57"/>
      <c r="G90" s="57"/>
    </row>
    <row r="91" spans="1:7" ht="12.75">
      <c r="A91">
        <v>9</v>
      </c>
      <c r="B91" s="162" t="s">
        <v>389</v>
      </c>
      <c r="C91" s="162" t="s">
        <v>390</v>
      </c>
      <c r="D91" s="185" t="s">
        <v>291</v>
      </c>
      <c r="E91" s="14">
        <v>2009</v>
      </c>
      <c r="F91" s="57">
        <v>54</v>
      </c>
      <c r="G91" s="57"/>
    </row>
    <row r="92" spans="1:7" ht="12.75">
      <c r="A92" s="10">
        <v>10</v>
      </c>
      <c r="B92" s="162" t="s">
        <v>259</v>
      </c>
      <c r="C92" s="162" t="s">
        <v>260</v>
      </c>
      <c r="D92" s="185" t="s">
        <v>388</v>
      </c>
      <c r="E92" s="14">
        <v>2009</v>
      </c>
      <c r="F92" s="163">
        <v>39</v>
      </c>
      <c r="G92" s="163">
        <v>35.1</v>
      </c>
    </row>
    <row r="93" spans="1:7" ht="12.75">
      <c r="A93" s="10">
        <v>11</v>
      </c>
      <c r="B93" s="164" t="s">
        <v>324</v>
      </c>
      <c r="C93" s="162" t="s">
        <v>277</v>
      </c>
      <c r="D93" s="162" t="s">
        <v>264</v>
      </c>
      <c r="E93" s="195">
        <v>2010</v>
      </c>
      <c r="F93" s="57">
        <v>26.6</v>
      </c>
      <c r="G93" s="57">
        <v>26.1</v>
      </c>
    </row>
    <row r="94" spans="2:7" s="10" customFormat="1" ht="12.75">
      <c r="B94" s="162"/>
      <c r="C94" s="162"/>
      <c r="D94" s="162"/>
      <c r="E94" s="14"/>
      <c r="F94" s="57"/>
      <c r="G94" s="57"/>
    </row>
    <row r="95" spans="2:4" ht="12.75">
      <c r="B95" s="56"/>
      <c r="C95" s="44"/>
      <c r="D95" s="44"/>
    </row>
    <row r="96" spans="2:7" ht="12.75">
      <c r="B96" s="70" t="s">
        <v>95</v>
      </c>
      <c r="C96" s="160" t="s">
        <v>360</v>
      </c>
      <c r="D96" s="132" t="s">
        <v>361</v>
      </c>
      <c r="E96" s="194" t="s">
        <v>362</v>
      </c>
      <c r="F96" s="52" t="s">
        <v>78</v>
      </c>
      <c r="G96" s="52" t="s">
        <v>79</v>
      </c>
    </row>
    <row r="97" spans="2:7" ht="12.75">
      <c r="B97" s="64" t="s">
        <v>480</v>
      </c>
      <c r="C97" s="65"/>
      <c r="D97" s="65"/>
      <c r="E97" s="65"/>
      <c r="F97" s="66"/>
      <c r="G97" s="66"/>
    </row>
    <row r="98" spans="1:7" ht="12.75">
      <c r="A98" s="10">
        <v>1</v>
      </c>
      <c r="B98" s="162" t="s">
        <v>533</v>
      </c>
      <c r="C98" s="162" t="s">
        <v>534</v>
      </c>
      <c r="D98" s="162" t="s">
        <v>213</v>
      </c>
      <c r="E98" s="195">
        <v>2009</v>
      </c>
      <c r="F98" s="57">
        <v>15.9</v>
      </c>
      <c r="G98" s="57"/>
    </row>
    <row r="99" spans="1:7" ht="12.75">
      <c r="A99" s="10">
        <v>2</v>
      </c>
      <c r="B99" s="164" t="s">
        <v>271</v>
      </c>
      <c r="C99" s="162" t="s">
        <v>190</v>
      </c>
      <c r="D99" s="162" t="s">
        <v>213</v>
      </c>
      <c r="E99" s="195">
        <v>2010</v>
      </c>
      <c r="F99" s="57">
        <v>33.7</v>
      </c>
      <c r="G99" s="57"/>
    </row>
    <row r="100" spans="1:7" ht="12.75">
      <c r="A100" s="10">
        <v>3</v>
      </c>
      <c r="B100" s="162" t="s">
        <v>255</v>
      </c>
      <c r="C100" s="162" t="s">
        <v>256</v>
      </c>
      <c r="D100" s="185" t="s">
        <v>213</v>
      </c>
      <c r="E100" s="14">
        <v>2009</v>
      </c>
      <c r="F100" s="57">
        <v>28</v>
      </c>
      <c r="G100" s="57">
        <v>22</v>
      </c>
    </row>
    <row r="101" spans="1:7" ht="12.75">
      <c r="A101" s="10">
        <v>4</v>
      </c>
      <c r="B101" s="164" t="s">
        <v>537</v>
      </c>
      <c r="C101" s="162" t="s">
        <v>374</v>
      </c>
      <c r="D101" s="162" t="s">
        <v>357</v>
      </c>
      <c r="E101" s="195">
        <v>2010</v>
      </c>
      <c r="F101" s="57">
        <v>37</v>
      </c>
      <c r="G101" s="57"/>
    </row>
    <row r="102" spans="1:7" ht="12.75">
      <c r="A102" s="10">
        <v>5</v>
      </c>
      <c r="B102" s="162" t="s">
        <v>538</v>
      </c>
      <c r="C102" s="162" t="s">
        <v>539</v>
      </c>
      <c r="D102" s="162" t="s">
        <v>357</v>
      </c>
      <c r="E102" s="195">
        <v>2009</v>
      </c>
      <c r="F102" s="57">
        <v>44</v>
      </c>
      <c r="G102" s="57"/>
    </row>
    <row r="103" spans="1:7" ht="12.75">
      <c r="A103" s="10">
        <v>6</v>
      </c>
      <c r="B103" s="162" t="s">
        <v>139</v>
      </c>
      <c r="C103" s="162" t="s">
        <v>134</v>
      </c>
      <c r="D103" s="185" t="s">
        <v>111</v>
      </c>
      <c r="E103" s="14">
        <v>2009</v>
      </c>
      <c r="F103" s="57">
        <v>11.5</v>
      </c>
      <c r="G103" s="57">
        <v>8</v>
      </c>
    </row>
    <row r="104" spans="1:7" ht="12.75">
      <c r="A104" s="10">
        <v>7</v>
      </c>
      <c r="B104" s="162" t="s">
        <v>284</v>
      </c>
      <c r="C104" s="162" t="s">
        <v>285</v>
      </c>
      <c r="D104" s="185" t="s">
        <v>111</v>
      </c>
      <c r="E104" s="14">
        <v>2009</v>
      </c>
      <c r="F104" s="57">
        <v>20.4</v>
      </c>
      <c r="G104" s="57">
        <v>20.7</v>
      </c>
    </row>
    <row r="105" spans="1:7" ht="12.75">
      <c r="A105" s="10">
        <v>8</v>
      </c>
      <c r="B105" s="162" t="s">
        <v>441</v>
      </c>
      <c r="C105" s="162" t="s">
        <v>437</v>
      </c>
      <c r="D105" s="162" t="s">
        <v>111</v>
      </c>
      <c r="E105" s="195">
        <v>2009</v>
      </c>
      <c r="F105" s="57">
        <v>52</v>
      </c>
      <c r="G105" s="57"/>
    </row>
    <row r="106" spans="1:7" ht="12.75">
      <c r="A106" s="10">
        <v>9</v>
      </c>
      <c r="B106" s="162" t="s">
        <v>253</v>
      </c>
      <c r="C106" s="162" t="s">
        <v>254</v>
      </c>
      <c r="D106" s="185" t="s">
        <v>209</v>
      </c>
      <c r="E106" s="14">
        <v>2009</v>
      </c>
      <c r="F106" s="57">
        <v>12.9</v>
      </c>
      <c r="G106" s="57">
        <v>11.7</v>
      </c>
    </row>
    <row r="107" spans="1:7" ht="12.75">
      <c r="A107" s="10">
        <v>10</v>
      </c>
      <c r="B107" s="164" t="s">
        <v>368</v>
      </c>
      <c r="C107" s="165" t="s">
        <v>204</v>
      </c>
      <c r="D107" s="162" t="s">
        <v>209</v>
      </c>
      <c r="E107" s="14">
        <v>2010</v>
      </c>
      <c r="F107" s="57"/>
      <c r="G107" s="57"/>
    </row>
    <row r="108" spans="1:7" ht="12.75">
      <c r="A108" s="10">
        <v>11</v>
      </c>
      <c r="B108" s="164" t="s">
        <v>547</v>
      </c>
      <c r="C108" s="162" t="s">
        <v>126</v>
      </c>
      <c r="D108" s="162" t="s">
        <v>209</v>
      </c>
      <c r="E108" s="195">
        <v>2010</v>
      </c>
      <c r="F108" s="57">
        <v>48</v>
      </c>
      <c r="G108" s="57"/>
    </row>
    <row r="109" spans="1:7" ht="12.75">
      <c r="A109" s="10">
        <v>12</v>
      </c>
      <c r="B109" s="164" t="s">
        <v>280</v>
      </c>
      <c r="C109" s="165" t="s">
        <v>233</v>
      </c>
      <c r="D109" s="162" t="s">
        <v>89</v>
      </c>
      <c r="E109" s="14">
        <v>2010</v>
      </c>
      <c r="F109" s="57"/>
      <c r="G109" s="57"/>
    </row>
    <row r="110" spans="1:7" ht="12.75">
      <c r="A110" s="10">
        <v>13</v>
      </c>
      <c r="B110" s="164" t="s">
        <v>548</v>
      </c>
      <c r="C110" s="162" t="s">
        <v>437</v>
      </c>
      <c r="D110" s="162" t="s">
        <v>89</v>
      </c>
      <c r="E110" s="195">
        <v>2010</v>
      </c>
      <c r="F110" s="57">
        <v>54</v>
      </c>
      <c r="G110" s="57"/>
    </row>
    <row r="111" spans="1:7" ht="12.75">
      <c r="A111" s="10">
        <v>14</v>
      </c>
      <c r="B111" s="162" t="s">
        <v>302</v>
      </c>
      <c r="C111" s="162" t="s">
        <v>118</v>
      </c>
      <c r="D111" s="162" t="s">
        <v>88</v>
      </c>
      <c r="E111" s="14">
        <v>2009</v>
      </c>
      <c r="F111" s="57"/>
      <c r="G111" s="57"/>
    </row>
    <row r="112" spans="1:7" ht="12.75">
      <c r="A112" s="10">
        <v>15</v>
      </c>
      <c r="B112" s="164" t="s">
        <v>551</v>
      </c>
      <c r="C112" s="162" t="s">
        <v>125</v>
      </c>
      <c r="D112" s="162" t="s">
        <v>88</v>
      </c>
      <c r="E112" s="195">
        <v>2009</v>
      </c>
      <c r="F112" s="57">
        <v>54</v>
      </c>
      <c r="G112" s="57"/>
    </row>
    <row r="113" spans="1:7" ht="12.75">
      <c r="A113" s="10">
        <v>16</v>
      </c>
      <c r="B113" s="162" t="s">
        <v>352</v>
      </c>
      <c r="C113" s="162" t="s">
        <v>127</v>
      </c>
      <c r="D113" s="162" t="s">
        <v>88</v>
      </c>
      <c r="E113" s="195">
        <v>2009</v>
      </c>
      <c r="F113" s="57">
        <v>37</v>
      </c>
      <c r="G113" s="57"/>
    </row>
    <row r="114" spans="1:7" ht="12.75">
      <c r="A114" s="10">
        <v>17</v>
      </c>
      <c r="B114" s="162" t="s">
        <v>292</v>
      </c>
      <c r="C114" s="165" t="s">
        <v>278</v>
      </c>
      <c r="D114" s="162" t="s">
        <v>88</v>
      </c>
      <c r="E114" s="14">
        <v>2009</v>
      </c>
      <c r="F114" s="57"/>
      <c r="G114" s="57"/>
    </row>
    <row r="115" spans="1:7" ht="12.75">
      <c r="A115" s="10">
        <v>18</v>
      </c>
      <c r="B115" s="162" t="s">
        <v>452</v>
      </c>
      <c r="C115" s="165" t="s">
        <v>275</v>
      </c>
      <c r="D115" s="162" t="s">
        <v>122</v>
      </c>
      <c r="E115" s="14">
        <v>2009</v>
      </c>
      <c r="F115" s="57"/>
      <c r="G115" s="57"/>
    </row>
    <row r="116" spans="1:7" ht="12.75">
      <c r="A116" s="10">
        <v>19</v>
      </c>
      <c r="B116" s="162" t="s">
        <v>428</v>
      </c>
      <c r="C116" s="162" t="s">
        <v>429</v>
      </c>
      <c r="D116" s="185" t="s">
        <v>114</v>
      </c>
      <c r="E116" s="14">
        <v>2009</v>
      </c>
      <c r="F116" s="57">
        <v>24.4</v>
      </c>
      <c r="G116" s="57">
        <v>19.2</v>
      </c>
    </row>
    <row r="117" spans="1:7" ht="12.75">
      <c r="A117" s="10">
        <v>20</v>
      </c>
      <c r="B117" s="162" t="s">
        <v>319</v>
      </c>
      <c r="C117" s="162" t="s">
        <v>217</v>
      </c>
      <c r="D117" s="185" t="s">
        <v>77</v>
      </c>
      <c r="E117" s="14">
        <v>2009</v>
      </c>
      <c r="F117" s="57">
        <v>23</v>
      </c>
      <c r="G117" s="57">
        <v>13.2</v>
      </c>
    </row>
    <row r="118" spans="1:7" ht="12.75">
      <c r="A118" s="10">
        <v>21</v>
      </c>
      <c r="B118" s="162" t="s">
        <v>542</v>
      </c>
      <c r="C118" s="162" t="s">
        <v>173</v>
      </c>
      <c r="D118" s="162" t="s">
        <v>77</v>
      </c>
      <c r="E118" s="195">
        <v>2009</v>
      </c>
      <c r="F118" s="57">
        <v>52</v>
      </c>
      <c r="G118" s="57"/>
    </row>
    <row r="119" spans="1:7" ht="12.75">
      <c r="A119" s="10">
        <v>22</v>
      </c>
      <c r="B119" s="162" t="s">
        <v>495</v>
      </c>
      <c r="C119" s="162" t="s">
        <v>496</v>
      </c>
      <c r="D119" s="162" t="s">
        <v>179</v>
      </c>
      <c r="E119" s="195">
        <v>2009</v>
      </c>
      <c r="F119" s="57">
        <v>25.3</v>
      </c>
      <c r="G119" s="57">
        <v>22.4</v>
      </c>
    </row>
    <row r="120" spans="1:7" ht="12.75">
      <c r="A120" s="10">
        <v>23</v>
      </c>
      <c r="B120" s="162" t="s">
        <v>305</v>
      </c>
      <c r="C120" s="162" t="s">
        <v>306</v>
      </c>
      <c r="D120" s="185" t="s">
        <v>179</v>
      </c>
      <c r="E120" s="14">
        <v>2009</v>
      </c>
      <c r="F120" s="57">
        <v>31.6</v>
      </c>
      <c r="G120" s="57">
        <v>29</v>
      </c>
    </row>
    <row r="121" spans="1:7" ht="12.75">
      <c r="A121" s="10">
        <v>24</v>
      </c>
      <c r="B121" s="164" t="s">
        <v>309</v>
      </c>
      <c r="C121" s="162" t="s">
        <v>310</v>
      </c>
      <c r="D121" s="185" t="s">
        <v>179</v>
      </c>
      <c r="E121" s="14">
        <v>2010</v>
      </c>
      <c r="F121" s="57">
        <v>22.4</v>
      </c>
      <c r="G121" s="57">
        <v>17.1</v>
      </c>
    </row>
    <row r="122" spans="1:7" ht="12.75">
      <c r="A122" s="10">
        <v>25</v>
      </c>
      <c r="B122" s="164" t="s">
        <v>442</v>
      </c>
      <c r="C122" s="165" t="s">
        <v>443</v>
      </c>
      <c r="D122" s="162" t="s">
        <v>142</v>
      </c>
      <c r="E122" s="14">
        <v>2010</v>
      </c>
      <c r="F122" s="57"/>
      <c r="G122" s="57"/>
    </row>
    <row r="123" spans="1:7" ht="12.75">
      <c r="A123" s="10">
        <v>26</v>
      </c>
      <c r="B123" s="164" t="s">
        <v>431</v>
      </c>
      <c r="C123" s="162" t="s">
        <v>432</v>
      </c>
      <c r="D123" s="185" t="s">
        <v>142</v>
      </c>
      <c r="E123" s="14">
        <v>2010</v>
      </c>
      <c r="F123" s="57">
        <v>37</v>
      </c>
      <c r="G123" s="57">
        <v>35</v>
      </c>
    </row>
    <row r="124" spans="1:7" ht="12.75">
      <c r="A124" s="10">
        <v>27</v>
      </c>
      <c r="B124" s="164" t="s">
        <v>444</v>
      </c>
      <c r="C124" s="165" t="s">
        <v>125</v>
      </c>
      <c r="D124" s="162" t="s">
        <v>142</v>
      </c>
      <c r="E124" s="14">
        <v>2010</v>
      </c>
      <c r="F124" s="57"/>
      <c r="G124" s="57"/>
    </row>
    <row r="125" spans="1:7" ht="12.75">
      <c r="A125" s="10">
        <v>28</v>
      </c>
      <c r="B125" s="162" t="s">
        <v>325</v>
      </c>
      <c r="C125" s="162" t="s">
        <v>326</v>
      </c>
      <c r="D125" s="185" t="s">
        <v>142</v>
      </c>
      <c r="E125" s="14">
        <v>2009</v>
      </c>
      <c r="F125" s="57">
        <v>32.2</v>
      </c>
      <c r="G125" s="57"/>
    </row>
    <row r="126" spans="1:7" ht="12.75">
      <c r="A126" s="10">
        <v>29</v>
      </c>
      <c r="B126" s="162" t="s">
        <v>549</v>
      </c>
      <c r="C126" s="162" t="s">
        <v>125</v>
      </c>
      <c r="D126" s="162" t="s">
        <v>142</v>
      </c>
      <c r="E126" s="195">
        <v>2009</v>
      </c>
      <c r="F126" s="57">
        <v>45</v>
      </c>
      <c r="G126" s="57"/>
    </row>
    <row r="127" spans="1:7" ht="12.75">
      <c r="A127" s="10">
        <v>30</v>
      </c>
      <c r="B127" s="162" t="s">
        <v>262</v>
      </c>
      <c r="C127" s="162" t="s">
        <v>308</v>
      </c>
      <c r="D127" s="162" t="s">
        <v>243</v>
      </c>
      <c r="E127" s="195">
        <v>2009</v>
      </c>
      <c r="F127" s="57">
        <v>29.9</v>
      </c>
      <c r="G127" s="57">
        <v>23.4</v>
      </c>
    </row>
    <row r="128" spans="1:7" ht="12.75">
      <c r="A128" s="10">
        <v>31</v>
      </c>
      <c r="B128" s="164" t="s">
        <v>262</v>
      </c>
      <c r="C128" s="162" t="s">
        <v>200</v>
      </c>
      <c r="D128" s="162" t="s">
        <v>243</v>
      </c>
      <c r="E128" s="195">
        <v>2010</v>
      </c>
      <c r="F128" s="57">
        <v>30.4</v>
      </c>
      <c r="G128" s="57">
        <v>22.5</v>
      </c>
    </row>
    <row r="129" spans="1:7" ht="12.75">
      <c r="A129" s="10">
        <v>32</v>
      </c>
      <c r="B129" s="164" t="s">
        <v>621</v>
      </c>
      <c r="C129" s="162" t="s">
        <v>321</v>
      </c>
      <c r="D129" s="162" t="s">
        <v>243</v>
      </c>
      <c r="E129" s="195">
        <v>2010</v>
      </c>
      <c r="F129" s="57">
        <v>54</v>
      </c>
      <c r="G129" s="57"/>
    </row>
    <row r="130" spans="1:7" ht="12.75">
      <c r="A130" s="10">
        <v>33</v>
      </c>
      <c r="B130" s="164" t="s">
        <v>502</v>
      </c>
      <c r="C130" s="162" t="s">
        <v>503</v>
      </c>
      <c r="D130" s="162" t="s">
        <v>243</v>
      </c>
      <c r="E130" s="195">
        <v>2010</v>
      </c>
      <c r="F130" s="57">
        <v>54</v>
      </c>
      <c r="G130" s="57"/>
    </row>
    <row r="131" spans="1:7" s="10" customFormat="1" ht="12.75">
      <c r="A131" s="10">
        <v>34</v>
      </c>
      <c r="B131" s="164" t="s">
        <v>394</v>
      </c>
      <c r="C131" s="162" t="s">
        <v>204</v>
      </c>
      <c r="D131" s="185" t="s">
        <v>108</v>
      </c>
      <c r="E131" s="14">
        <v>2010</v>
      </c>
      <c r="F131" s="57">
        <v>33.6</v>
      </c>
      <c r="G131" s="57">
        <v>31.4</v>
      </c>
    </row>
    <row r="132" spans="1:7" s="10" customFormat="1" ht="12.75">
      <c r="A132" s="10">
        <v>35</v>
      </c>
      <c r="B132" s="164" t="s">
        <v>504</v>
      </c>
      <c r="C132" s="162" t="s">
        <v>204</v>
      </c>
      <c r="D132" s="162" t="s">
        <v>108</v>
      </c>
      <c r="E132" s="195">
        <v>2010</v>
      </c>
      <c r="F132" s="57">
        <v>54</v>
      </c>
      <c r="G132" s="57"/>
    </row>
    <row r="133" spans="1:7" s="10" customFormat="1" ht="12.75">
      <c r="A133" s="10">
        <v>36</v>
      </c>
      <c r="B133" s="164" t="s">
        <v>505</v>
      </c>
      <c r="C133" s="162" t="s">
        <v>181</v>
      </c>
      <c r="D133" s="162" t="s">
        <v>108</v>
      </c>
      <c r="E133" s="195">
        <v>2010</v>
      </c>
      <c r="F133" s="57">
        <v>51</v>
      </c>
      <c r="G133" s="57"/>
    </row>
    <row r="134" spans="1:7" s="10" customFormat="1" ht="12.75">
      <c r="A134" s="10">
        <v>37</v>
      </c>
      <c r="B134" s="164" t="s">
        <v>172</v>
      </c>
      <c r="C134" s="162" t="s">
        <v>173</v>
      </c>
      <c r="D134" s="185" t="s">
        <v>108</v>
      </c>
      <c r="E134" s="14">
        <v>2010</v>
      </c>
      <c r="F134" s="57">
        <v>29.2</v>
      </c>
      <c r="G134" s="57">
        <v>24.7</v>
      </c>
    </row>
    <row r="135" spans="1:7" s="10" customFormat="1" ht="12.75">
      <c r="A135" s="10">
        <v>38</v>
      </c>
      <c r="B135" s="162" t="s">
        <v>289</v>
      </c>
      <c r="C135" s="162" t="s">
        <v>290</v>
      </c>
      <c r="D135" s="185" t="s">
        <v>108</v>
      </c>
      <c r="E135" s="14">
        <v>2009</v>
      </c>
      <c r="F135" s="57">
        <v>35</v>
      </c>
      <c r="G135" s="57"/>
    </row>
    <row r="136" spans="1:7" s="10" customFormat="1" ht="12.75">
      <c r="A136" s="10">
        <v>39</v>
      </c>
      <c r="B136" s="164" t="s">
        <v>545</v>
      </c>
      <c r="C136" s="162" t="s">
        <v>546</v>
      </c>
      <c r="D136" s="162" t="s">
        <v>208</v>
      </c>
      <c r="E136" s="195">
        <v>2010</v>
      </c>
      <c r="F136" s="57">
        <v>45</v>
      </c>
      <c r="G136" s="57"/>
    </row>
    <row r="137" spans="1:7" s="10" customFormat="1" ht="12.75">
      <c r="A137" s="10">
        <v>40</v>
      </c>
      <c r="B137" s="162" t="s">
        <v>257</v>
      </c>
      <c r="C137" s="165" t="s">
        <v>218</v>
      </c>
      <c r="D137" s="162" t="s">
        <v>208</v>
      </c>
      <c r="E137" s="14">
        <v>2009</v>
      </c>
      <c r="F137" s="57"/>
      <c r="G137" s="57"/>
    </row>
    <row r="138" spans="1:7" s="10" customFormat="1" ht="12.75">
      <c r="A138" s="10">
        <v>41</v>
      </c>
      <c r="B138" s="162" t="s">
        <v>540</v>
      </c>
      <c r="C138" s="162" t="s">
        <v>231</v>
      </c>
      <c r="D138" s="162" t="s">
        <v>117</v>
      </c>
      <c r="E138" s="195">
        <v>2009</v>
      </c>
      <c r="F138" s="57">
        <v>33.3</v>
      </c>
      <c r="G138" s="57"/>
    </row>
    <row r="139" spans="1:7" s="10" customFormat="1" ht="12.75">
      <c r="A139" s="10">
        <v>42</v>
      </c>
      <c r="B139" s="164" t="s">
        <v>351</v>
      </c>
      <c r="C139" s="162" t="s">
        <v>234</v>
      </c>
      <c r="D139" s="185" t="s">
        <v>117</v>
      </c>
      <c r="E139" s="14">
        <v>2010</v>
      </c>
      <c r="F139" s="57">
        <v>34.7</v>
      </c>
      <c r="G139" s="57">
        <v>32.2</v>
      </c>
    </row>
    <row r="140" spans="1:7" s="10" customFormat="1" ht="12.75">
      <c r="A140" s="10">
        <v>43</v>
      </c>
      <c r="B140" s="164" t="s">
        <v>436</v>
      </c>
      <c r="C140" s="162" t="s">
        <v>437</v>
      </c>
      <c r="D140" s="185" t="s">
        <v>124</v>
      </c>
      <c r="E140" s="14">
        <v>2010</v>
      </c>
      <c r="F140" s="57">
        <v>43</v>
      </c>
      <c r="G140" s="57"/>
    </row>
    <row r="141" spans="1:7" s="10" customFormat="1" ht="12.75">
      <c r="A141" s="10">
        <v>44</v>
      </c>
      <c r="B141" s="162" t="s">
        <v>144</v>
      </c>
      <c r="C141" s="162" t="s">
        <v>145</v>
      </c>
      <c r="D141" s="185" t="s">
        <v>124</v>
      </c>
      <c r="E141" s="14">
        <v>2009</v>
      </c>
      <c r="F141" s="57">
        <v>8.6</v>
      </c>
      <c r="G141" s="57">
        <v>7.7</v>
      </c>
    </row>
    <row r="142" spans="1:7" s="10" customFormat="1" ht="12.75">
      <c r="A142" s="10">
        <v>45</v>
      </c>
      <c r="B142" s="162" t="s">
        <v>329</v>
      </c>
      <c r="C142" s="162" t="s">
        <v>134</v>
      </c>
      <c r="D142" s="162" t="s">
        <v>124</v>
      </c>
      <c r="E142" s="195">
        <v>2009</v>
      </c>
      <c r="F142" s="57">
        <v>53</v>
      </c>
      <c r="G142" s="57"/>
    </row>
    <row r="143" spans="1:7" ht="12.75">
      <c r="A143" s="10">
        <v>46</v>
      </c>
      <c r="B143" s="164" t="s">
        <v>150</v>
      </c>
      <c r="C143" s="162" t="s">
        <v>110</v>
      </c>
      <c r="D143" s="185" t="s">
        <v>124</v>
      </c>
      <c r="E143" s="14">
        <v>2010</v>
      </c>
      <c r="F143" s="57">
        <v>21.8</v>
      </c>
      <c r="G143" s="57">
        <v>18.5</v>
      </c>
    </row>
    <row r="144" spans="1:7" ht="12.75">
      <c r="A144" s="10">
        <v>47</v>
      </c>
      <c r="B144" s="162" t="s">
        <v>535</v>
      </c>
      <c r="C144" s="162" t="s">
        <v>322</v>
      </c>
      <c r="D144" s="162" t="s">
        <v>323</v>
      </c>
      <c r="E144" s="195">
        <v>2009</v>
      </c>
      <c r="F144" s="57">
        <v>17.8</v>
      </c>
      <c r="G144" s="57"/>
    </row>
    <row r="145" spans="1:7" ht="12.75">
      <c r="A145" s="10">
        <v>48</v>
      </c>
      <c r="B145" s="164" t="s">
        <v>536</v>
      </c>
      <c r="C145" s="162" t="s">
        <v>181</v>
      </c>
      <c r="D145" s="162" t="s">
        <v>323</v>
      </c>
      <c r="E145" s="195">
        <v>2010</v>
      </c>
      <c r="F145" s="57">
        <v>35</v>
      </c>
      <c r="G145" s="57"/>
    </row>
    <row r="146" spans="1:7" ht="12.75">
      <c r="A146" s="10">
        <v>49</v>
      </c>
      <c r="B146" s="164" t="s">
        <v>635</v>
      </c>
      <c r="C146" s="162" t="s">
        <v>275</v>
      </c>
      <c r="D146" s="162" t="s">
        <v>291</v>
      </c>
      <c r="E146" s="195">
        <v>2010</v>
      </c>
      <c r="F146" s="57">
        <v>54</v>
      </c>
      <c r="G146" s="57"/>
    </row>
    <row r="147" spans="1:7" ht="12.75">
      <c r="A147" s="10">
        <v>50</v>
      </c>
      <c r="B147" s="164" t="s">
        <v>543</v>
      </c>
      <c r="C147" s="162" t="s">
        <v>544</v>
      </c>
      <c r="D147" s="162" t="s">
        <v>212</v>
      </c>
      <c r="E147" s="195">
        <v>2010</v>
      </c>
      <c r="F147" s="57">
        <v>45</v>
      </c>
      <c r="G147" s="57"/>
    </row>
    <row r="148" spans="1:7" s="10" customFormat="1" ht="12.75">
      <c r="A148" s="10">
        <v>51</v>
      </c>
      <c r="B148" s="162" t="s">
        <v>470</v>
      </c>
      <c r="C148" s="162" t="s">
        <v>126</v>
      </c>
      <c r="D148" s="185" t="s">
        <v>212</v>
      </c>
      <c r="E148" s="14">
        <v>2009</v>
      </c>
      <c r="F148" s="57">
        <v>32.4</v>
      </c>
      <c r="G148" s="57">
        <v>22.8</v>
      </c>
    </row>
    <row r="149" spans="1:7" s="10" customFormat="1" ht="12.75">
      <c r="A149" s="10">
        <v>52</v>
      </c>
      <c r="B149" s="162" t="s">
        <v>286</v>
      </c>
      <c r="C149" s="162" t="s">
        <v>222</v>
      </c>
      <c r="D149" s="185" t="s">
        <v>205</v>
      </c>
      <c r="E149" s="14">
        <v>2009</v>
      </c>
      <c r="F149" s="57">
        <v>10.1</v>
      </c>
      <c r="G149" s="57">
        <v>6.5</v>
      </c>
    </row>
    <row r="150" spans="1:7" s="10" customFormat="1" ht="12.75">
      <c r="A150" s="10">
        <v>53</v>
      </c>
      <c r="B150" s="164" t="s">
        <v>497</v>
      </c>
      <c r="C150" s="162" t="s">
        <v>498</v>
      </c>
      <c r="D150" s="162" t="s">
        <v>388</v>
      </c>
      <c r="E150" s="195">
        <v>2010</v>
      </c>
      <c r="F150" s="57">
        <v>39</v>
      </c>
      <c r="G150" s="57">
        <v>28.6</v>
      </c>
    </row>
    <row r="151" spans="1:7" s="10" customFormat="1" ht="12.75">
      <c r="A151" s="10">
        <v>54</v>
      </c>
      <c r="B151" s="164" t="s">
        <v>320</v>
      </c>
      <c r="C151" s="162" t="s">
        <v>321</v>
      </c>
      <c r="D151" s="185" t="s">
        <v>203</v>
      </c>
      <c r="E151" s="14">
        <v>2010</v>
      </c>
      <c r="F151" s="57">
        <v>26.1</v>
      </c>
      <c r="G151" s="57">
        <v>14.5</v>
      </c>
    </row>
    <row r="152" spans="1:7" s="10" customFormat="1" ht="12.75">
      <c r="A152" s="10">
        <v>55</v>
      </c>
      <c r="B152" s="162" t="s">
        <v>541</v>
      </c>
      <c r="C152" s="162" t="s">
        <v>265</v>
      </c>
      <c r="D152" s="162" t="s">
        <v>264</v>
      </c>
      <c r="E152" s="195">
        <v>2009</v>
      </c>
      <c r="F152" s="57">
        <v>50</v>
      </c>
      <c r="G152" s="57"/>
    </row>
    <row r="153" spans="1:7" s="10" customFormat="1" ht="12.75">
      <c r="A153" s="10">
        <v>56</v>
      </c>
      <c r="B153" s="164" t="s">
        <v>166</v>
      </c>
      <c r="C153" s="162" t="s">
        <v>167</v>
      </c>
      <c r="D153" s="185" t="s">
        <v>81</v>
      </c>
      <c r="E153" s="14">
        <v>2010</v>
      </c>
      <c r="F153" s="57">
        <v>24.3</v>
      </c>
      <c r="G153" s="57">
        <v>19.4</v>
      </c>
    </row>
    <row r="154" spans="1:7" s="10" customFormat="1" ht="12.75">
      <c r="A154" s="10">
        <v>57</v>
      </c>
      <c r="B154" s="56"/>
      <c r="C154" s="162"/>
      <c r="D154" s="162"/>
      <c r="E154" s="14"/>
      <c r="F154" s="57"/>
      <c r="G154" s="57"/>
    </row>
    <row r="155" spans="1:7" s="10" customFormat="1" ht="12.75">
      <c r="A155" s="10">
        <v>58</v>
      </c>
      <c r="B155" s="56"/>
      <c r="C155" s="162"/>
      <c r="D155" s="162"/>
      <c r="E155" s="14"/>
      <c r="F155" s="57"/>
      <c r="G155" s="57"/>
    </row>
    <row r="156" spans="1:7" s="10" customFormat="1" ht="12.75">
      <c r="A156" s="10">
        <v>59</v>
      </c>
      <c r="B156" s="56"/>
      <c r="C156" s="162"/>
      <c r="D156" s="162"/>
      <c r="E156" s="14"/>
      <c r="F156" s="57"/>
      <c r="G156" s="57"/>
    </row>
    <row r="157" spans="1:7" s="10" customFormat="1" ht="12.75">
      <c r="A157" s="10">
        <v>60</v>
      </c>
      <c r="B157" s="56"/>
      <c r="C157" s="162"/>
      <c r="D157" s="162"/>
      <c r="E157" s="14"/>
      <c r="F157" s="57"/>
      <c r="G157" s="57"/>
    </row>
    <row r="158" spans="1:7" s="10" customFormat="1" ht="12.75">
      <c r="A158" s="10">
        <v>61</v>
      </c>
      <c r="B158" s="56"/>
      <c r="C158" s="162"/>
      <c r="D158" s="162"/>
      <c r="E158" s="14"/>
      <c r="F158" s="57"/>
      <c r="G158" s="57"/>
    </row>
    <row r="159" spans="1:7" s="10" customFormat="1" ht="12.75">
      <c r="A159" s="10">
        <v>62</v>
      </c>
      <c r="B159" s="56"/>
      <c r="C159" s="162"/>
      <c r="D159" s="162"/>
      <c r="E159" s="14"/>
      <c r="F159" s="57"/>
      <c r="G159" s="57"/>
    </row>
    <row r="160" spans="1:7" s="10" customFormat="1" ht="12.75">
      <c r="A160" s="186">
        <v>63</v>
      </c>
      <c r="B160" s="56"/>
      <c r="C160" s="162"/>
      <c r="D160" s="162"/>
      <c r="E160" s="14"/>
      <c r="F160" s="57"/>
      <c r="G160" s="57"/>
    </row>
    <row r="161" spans="3:7" ht="12.75">
      <c r="C161" s="56"/>
      <c r="D161" s="56"/>
      <c r="E161" s="10"/>
      <c r="F161" s="57"/>
      <c r="G161" s="57"/>
    </row>
    <row r="162" spans="2:7" ht="12.75">
      <c r="B162" s="70" t="s">
        <v>95</v>
      </c>
      <c r="C162" s="160" t="s">
        <v>360</v>
      </c>
      <c r="D162" s="132" t="s">
        <v>361</v>
      </c>
      <c r="E162" s="196" t="s">
        <v>362</v>
      </c>
      <c r="F162" s="52" t="s">
        <v>78</v>
      </c>
      <c r="G162" s="52" t="s">
        <v>79</v>
      </c>
    </row>
    <row r="163" spans="2:7" ht="12.75">
      <c r="B163" s="59" t="s">
        <v>481</v>
      </c>
      <c r="C163" s="60"/>
      <c r="D163" s="60"/>
      <c r="E163" s="60"/>
      <c r="F163" s="61"/>
      <c r="G163" s="61"/>
    </row>
    <row r="164" spans="1:7" ht="12.75">
      <c r="A164" s="10">
        <v>1</v>
      </c>
      <c r="B164" s="164" t="s">
        <v>528</v>
      </c>
      <c r="C164" s="162" t="s">
        <v>529</v>
      </c>
      <c r="D164" s="162" t="s">
        <v>114</v>
      </c>
      <c r="E164" s="195">
        <v>2008</v>
      </c>
      <c r="F164" s="57">
        <v>54</v>
      </c>
      <c r="G164" s="57"/>
    </row>
    <row r="165" spans="1:7" ht="12.75">
      <c r="A165" s="10">
        <v>2</v>
      </c>
      <c r="B165" s="164" t="s">
        <v>330</v>
      </c>
      <c r="C165" s="162" t="s">
        <v>340</v>
      </c>
      <c r="D165" s="185" t="s">
        <v>77</v>
      </c>
      <c r="E165" s="14">
        <v>2008</v>
      </c>
      <c r="F165" s="57">
        <v>44</v>
      </c>
      <c r="G165" s="57"/>
    </row>
    <row r="166" spans="1:7" ht="12.75">
      <c r="A166" s="10">
        <v>3</v>
      </c>
      <c r="B166" s="162" t="s">
        <v>210</v>
      </c>
      <c r="C166" s="162" t="s">
        <v>211</v>
      </c>
      <c r="D166" s="185" t="s">
        <v>179</v>
      </c>
      <c r="E166" s="14">
        <v>2007</v>
      </c>
      <c r="F166" s="57">
        <v>14.5</v>
      </c>
      <c r="G166" s="57">
        <v>13.1</v>
      </c>
    </row>
    <row r="167" spans="1:7" ht="12.75">
      <c r="A167" s="10">
        <v>4</v>
      </c>
      <c r="B167" s="164" t="s">
        <v>345</v>
      </c>
      <c r="C167" s="162" t="s">
        <v>433</v>
      </c>
      <c r="D167" s="185" t="s">
        <v>142</v>
      </c>
      <c r="E167" s="14">
        <v>2008</v>
      </c>
      <c r="F167" s="57">
        <v>46</v>
      </c>
      <c r="G167" s="57"/>
    </row>
    <row r="168" spans="1:7" ht="12.75">
      <c r="A168" s="10">
        <v>5</v>
      </c>
      <c r="B168" s="162" t="s">
        <v>241</v>
      </c>
      <c r="C168" s="162" t="s">
        <v>242</v>
      </c>
      <c r="D168" s="162" t="s">
        <v>243</v>
      </c>
      <c r="E168" s="195">
        <v>2007</v>
      </c>
      <c r="F168" s="57">
        <v>16.2</v>
      </c>
      <c r="G168" s="57">
        <v>15.4</v>
      </c>
    </row>
    <row r="169" spans="1:7" ht="12.75">
      <c r="A169" s="10">
        <v>6</v>
      </c>
      <c r="B169" s="164" t="s">
        <v>270</v>
      </c>
      <c r="C169" s="162" t="s">
        <v>282</v>
      </c>
      <c r="D169" s="185" t="s">
        <v>108</v>
      </c>
      <c r="E169" s="14">
        <v>2008</v>
      </c>
      <c r="F169" s="57">
        <v>3.9</v>
      </c>
      <c r="G169" s="57">
        <v>4.5</v>
      </c>
    </row>
    <row r="170" spans="1:7" ht="12.75">
      <c r="A170" s="10">
        <v>7</v>
      </c>
      <c r="B170" s="164" t="s">
        <v>159</v>
      </c>
      <c r="C170" s="162" t="s">
        <v>160</v>
      </c>
      <c r="D170" s="185" t="s">
        <v>108</v>
      </c>
      <c r="E170" s="14">
        <v>2008</v>
      </c>
      <c r="F170" s="57">
        <v>10.7</v>
      </c>
      <c r="G170" s="57">
        <v>6.3</v>
      </c>
    </row>
    <row r="171" spans="1:7" ht="12.75">
      <c r="A171" s="10">
        <v>8</v>
      </c>
      <c r="B171" s="162" t="s">
        <v>311</v>
      </c>
      <c r="C171" s="162" t="s">
        <v>242</v>
      </c>
      <c r="D171" s="185" t="s">
        <v>108</v>
      </c>
      <c r="E171" s="14">
        <v>2007</v>
      </c>
      <c r="F171" s="57">
        <v>11.4</v>
      </c>
      <c r="G171" s="57"/>
    </row>
    <row r="172" spans="1:7" ht="12.75">
      <c r="A172" s="10">
        <v>9</v>
      </c>
      <c r="B172" s="162" t="s">
        <v>175</v>
      </c>
      <c r="C172" s="162" t="s">
        <v>176</v>
      </c>
      <c r="D172" s="185" t="s">
        <v>108</v>
      </c>
      <c r="E172" s="14">
        <v>2007</v>
      </c>
      <c r="F172" s="57">
        <v>5</v>
      </c>
      <c r="G172" s="57"/>
    </row>
    <row r="173" spans="1:7" ht="12.75">
      <c r="A173" s="10">
        <v>10</v>
      </c>
      <c r="B173" s="164" t="s">
        <v>161</v>
      </c>
      <c r="C173" s="162" t="s">
        <v>162</v>
      </c>
      <c r="D173" s="185" t="s">
        <v>117</v>
      </c>
      <c r="E173" s="14">
        <v>2008</v>
      </c>
      <c r="F173" s="57">
        <v>14.7</v>
      </c>
      <c r="G173" s="57">
        <v>11.3</v>
      </c>
    </row>
    <row r="174" spans="1:7" ht="12.75">
      <c r="A174" s="10">
        <v>11</v>
      </c>
      <c r="B174" s="164" t="s">
        <v>312</v>
      </c>
      <c r="C174" s="162" t="s">
        <v>313</v>
      </c>
      <c r="D174" s="185" t="s">
        <v>203</v>
      </c>
      <c r="E174" s="14">
        <v>2008</v>
      </c>
      <c r="F174" s="57">
        <v>24.7</v>
      </c>
      <c r="G174" s="57"/>
    </row>
    <row r="175" spans="1:7" ht="12.75">
      <c r="A175" s="10">
        <v>12</v>
      </c>
      <c r="B175" s="56"/>
      <c r="C175" s="162"/>
      <c r="D175" s="162"/>
      <c r="E175" s="14"/>
      <c r="F175" s="57"/>
      <c r="G175" s="57"/>
    </row>
    <row r="176" spans="1:7" s="10" customFormat="1" ht="12.75">
      <c r="A176" s="10">
        <v>13</v>
      </c>
      <c r="B176" s="56"/>
      <c r="C176" s="162"/>
      <c r="D176" s="162"/>
      <c r="E176" s="14"/>
      <c r="F176" s="57"/>
      <c r="G176" s="57"/>
    </row>
    <row r="177" spans="1:7" ht="12.75">
      <c r="A177" s="186">
        <v>14</v>
      </c>
      <c r="B177" s="56"/>
      <c r="C177" s="162"/>
      <c r="D177" s="162"/>
      <c r="E177" s="10"/>
      <c r="F177" s="57"/>
      <c r="G177" s="57"/>
    </row>
    <row r="178" spans="2:7" s="10" customFormat="1" ht="12.75">
      <c r="B178" s="56"/>
      <c r="C178" s="56"/>
      <c r="D178" s="56"/>
      <c r="F178" s="57"/>
      <c r="G178" s="57"/>
    </row>
    <row r="179" spans="2:7" ht="12.75">
      <c r="B179" s="70" t="s">
        <v>95</v>
      </c>
      <c r="C179" s="160" t="s">
        <v>360</v>
      </c>
      <c r="D179" s="132" t="s">
        <v>361</v>
      </c>
      <c r="E179" s="194" t="s">
        <v>362</v>
      </c>
      <c r="F179" s="52" t="s">
        <v>78</v>
      </c>
      <c r="G179" s="52" t="s">
        <v>79</v>
      </c>
    </row>
    <row r="180" spans="2:7" ht="12.75">
      <c r="B180" s="64" t="s">
        <v>478</v>
      </c>
      <c r="C180" s="65"/>
      <c r="D180" s="65"/>
      <c r="E180" s="65"/>
      <c r="F180" s="66"/>
      <c r="G180" s="66"/>
    </row>
    <row r="181" spans="1:7" ht="12.75">
      <c r="A181" s="10">
        <v>1</v>
      </c>
      <c r="B181" s="164" t="s">
        <v>424</v>
      </c>
      <c r="C181" s="162" t="s">
        <v>220</v>
      </c>
      <c r="D181" s="185" t="s">
        <v>213</v>
      </c>
      <c r="E181" s="14">
        <v>2008</v>
      </c>
      <c r="F181" s="57">
        <v>24.1</v>
      </c>
      <c r="G181" s="57"/>
    </row>
    <row r="182" spans="1:7" ht="12.75">
      <c r="A182" s="10">
        <v>2</v>
      </c>
      <c r="B182" s="162" t="s">
        <v>418</v>
      </c>
      <c r="C182" s="162" t="s">
        <v>419</v>
      </c>
      <c r="D182" s="185" t="s">
        <v>213</v>
      </c>
      <c r="E182" s="14">
        <v>2007</v>
      </c>
      <c r="F182" s="57">
        <v>25.4</v>
      </c>
      <c r="G182" s="57"/>
    </row>
    <row r="183" spans="1:7" ht="12.75">
      <c r="A183" s="10">
        <v>3</v>
      </c>
      <c r="B183" s="162" t="s">
        <v>271</v>
      </c>
      <c r="C183" s="162" t="s">
        <v>204</v>
      </c>
      <c r="D183" s="185" t="s">
        <v>213</v>
      </c>
      <c r="E183" s="14">
        <v>2007</v>
      </c>
      <c r="F183" s="57">
        <v>22.8</v>
      </c>
      <c r="G183" s="57"/>
    </row>
    <row r="184" spans="1:7" ht="12.75">
      <c r="A184" s="10">
        <v>4</v>
      </c>
      <c r="B184" s="164" t="s">
        <v>400</v>
      </c>
      <c r="C184" s="165" t="s">
        <v>401</v>
      </c>
      <c r="D184" s="162" t="s">
        <v>357</v>
      </c>
      <c r="E184" s="14">
        <v>2008</v>
      </c>
      <c r="F184" s="57"/>
      <c r="G184" s="57"/>
    </row>
    <row r="185" spans="1:7" ht="12.75">
      <c r="A185" s="10">
        <v>5</v>
      </c>
      <c r="B185" s="162" t="s">
        <v>523</v>
      </c>
      <c r="C185" s="162" t="s">
        <v>524</v>
      </c>
      <c r="D185" s="162" t="s">
        <v>357</v>
      </c>
      <c r="E185" s="195">
        <v>2007</v>
      </c>
      <c r="F185" s="57">
        <v>29.8</v>
      </c>
      <c r="G185" s="57"/>
    </row>
    <row r="186" spans="1:7" ht="12.75">
      <c r="A186" s="10">
        <v>6</v>
      </c>
      <c r="B186" s="164" t="s">
        <v>393</v>
      </c>
      <c r="C186" s="162" t="s">
        <v>134</v>
      </c>
      <c r="D186" s="185" t="s">
        <v>357</v>
      </c>
      <c r="E186" s="14">
        <v>2008</v>
      </c>
      <c r="F186" s="57">
        <v>24.9</v>
      </c>
      <c r="G186" s="57">
        <v>18.8</v>
      </c>
    </row>
    <row r="187" spans="1:7" ht="12.75">
      <c r="A187" s="10">
        <v>7</v>
      </c>
      <c r="B187" s="164" t="s">
        <v>249</v>
      </c>
      <c r="C187" s="162" t="s">
        <v>80</v>
      </c>
      <c r="D187" s="185" t="s">
        <v>111</v>
      </c>
      <c r="E187" s="14">
        <v>2008</v>
      </c>
      <c r="F187" s="57">
        <v>16.7</v>
      </c>
      <c r="G187" s="57">
        <v>13.7</v>
      </c>
    </row>
    <row r="188" spans="1:7" ht="12.75">
      <c r="A188" s="10">
        <v>8</v>
      </c>
      <c r="B188" s="162" t="s">
        <v>230</v>
      </c>
      <c r="C188" s="162" t="s">
        <v>244</v>
      </c>
      <c r="D188" s="162" t="s">
        <v>111</v>
      </c>
      <c r="E188" s="195">
        <v>2007</v>
      </c>
      <c r="F188" s="57">
        <v>8.7</v>
      </c>
      <c r="G188" s="57">
        <v>6.1</v>
      </c>
    </row>
    <row r="189" spans="1:7" ht="12.75">
      <c r="A189" s="10">
        <v>9</v>
      </c>
      <c r="B189" s="164" t="s">
        <v>230</v>
      </c>
      <c r="C189" s="162" t="s">
        <v>250</v>
      </c>
      <c r="D189" s="162" t="s">
        <v>111</v>
      </c>
      <c r="E189" s="195">
        <v>2008</v>
      </c>
      <c r="F189" s="57">
        <v>13.9</v>
      </c>
      <c r="G189" s="57"/>
    </row>
    <row r="190" spans="1:8" ht="12.75">
      <c r="A190" s="10">
        <v>10</v>
      </c>
      <c r="B190" s="162" t="s">
        <v>411</v>
      </c>
      <c r="C190" s="162" t="s">
        <v>412</v>
      </c>
      <c r="D190" s="185" t="s">
        <v>111</v>
      </c>
      <c r="E190" s="14">
        <v>2007</v>
      </c>
      <c r="F190" s="241" t="s">
        <v>491</v>
      </c>
      <c r="G190" s="57">
        <v>7.6</v>
      </c>
      <c r="H190" s="10"/>
    </row>
    <row r="191" spans="1:8" ht="12.75">
      <c r="A191" s="10">
        <v>11</v>
      </c>
      <c r="B191" s="164" t="s">
        <v>415</v>
      </c>
      <c r="C191" s="165" t="s">
        <v>416</v>
      </c>
      <c r="D191" s="162" t="s">
        <v>111</v>
      </c>
      <c r="E191" s="14">
        <v>2008</v>
      </c>
      <c r="F191" s="57"/>
      <c r="G191" s="57"/>
      <c r="H191" s="10"/>
    </row>
    <row r="192" spans="1:7" ht="12.75">
      <c r="A192" s="10">
        <v>12</v>
      </c>
      <c r="B192" s="162" t="s">
        <v>226</v>
      </c>
      <c r="C192" s="162" t="s">
        <v>110</v>
      </c>
      <c r="D192" s="185" t="s">
        <v>209</v>
      </c>
      <c r="E192" s="14">
        <v>2007</v>
      </c>
      <c r="F192" s="57">
        <v>12.9</v>
      </c>
      <c r="G192" s="57">
        <v>10.8</v>
      </c>
    </row>
    <row r="193" spans="1:8" ht="12.75">
      <c r="A193" s="10">
        <v>13</v>
      </c>
      <c r="B193" s="164" t="s">
        <v>430</v>
      </c>
      <c r="C193" s="162" t="s">
        <v>126</v>
      </c>
      <c r="D193" s="185" t="s">
        <v>209</v>
      </c>
      <c r="E193" s="14">
        <v>2008</v>
      </c>
      <c r="F193" s="57">
        <v>38</v>
      </c>
      <c r="G193" s="57">
        <v>29.6</v>
      </c>
      <c r="H193" s="10"/>
    </row>
    <row r="194" spans="1:8" ht="12.75">
      <c r="A194" s="10">
        <v>14</v>
      </c>
      <c r="B194" s="162" t="s">
        <v>423</v>
      </c>
      <c r="C194" s="165" t="s">
        <v>127</v>
      </c>
      <c r="D194" s="162" t="s">
        <v>209</v>
      </c>
      <c r="E194" s="14">
        <v>2007</v>
      </c>
      <c r="F194" s="57"/>
      <c r="G194" s="57"/>
      <c r="H194" s="10"/>
    </row>
    <row r="195" spans="1:7" ht="12.75">
      <c r="A195" s="10">
        <v>15</v>
      </c>
      <c r="B195" s="162" t="s">
        <v>530</v>
      </c>
      <c r="C195" s="162" t="s">
        <v>531</v>
      </c>
      <c r="D195" s="162" t="s">
        <v>89</v>
      </c>
      <c r="E195" s="195">
        <v>2007</v>
      </c>
      <c r="F195" s="57">
        <v>54</v>
      </c>
      <c r="G195" s="57"/>
    </row>
    <row r="196" spans="1:7" ht="12.75">
      <c r="A196" s="10">
        <v>16</v>
      </c>
      <c r="B196" s="164" t="s">
        <v>240</v>
      </c>
      <c r="C196" s="162" t="s">
        <v>233</v>
      </c>
      <c r="D196" s="185" t="s">
        <v>89</v>
      </c>
      <c r="E196" s="14">
        <v>2008</v>
      </c>
      <c r="F196" s="57">
        <v>13.5</v>
      </c>
      <c r="G196" s="57">
        <v>12.4</v>
      </c>
    </row>
    <row r="197" spans="1:8" ht="12.75">
      <c r="A197" s="10">
        <v>17</v>
      </c>
      <c r="B197" s="164" t="s">
        <v>532</v>
      </c>
      <c r="C197" s="162" t="s">
        <v>134</v>
      </c>
      <c r="D197" s="162" t="s">
        <v>88</v>
      </c>
      <c r="E197" s="195">
        <v>2008</v>
      </c>
      <c r="F197" s="57">
        <v>54</v>
      </c>
      <c r="G197" s="57">
        <v>54</v>
      </c>
      <c r="H197" s="10"/>
    </row>
    <row r="198" spans="1:8" ht="12.75">
      <c r="A198" s="10">
        <v>18</v>
      </c>
      <c r="B198" s="164" t="s">
        <v>634</v>
      </c>
      <c r="C198" s="162" t="s">
        <v>344</v>
      </c>
      <c r="D198" s="162" t="s">
        <v>88</v>
      </c>
      <c r="E198" s="195">
        <v>2008</v>
      </c>
      <c r="F198" s="57">
        <v>54</v>
      </c>
      <c r="G198" s="57"/>
      <c r="H198" s="10"/>
    </row>
    <row r="199" spans="1:7" ht="12.75">
      <c r="A199" s="10">
        <v>19</v>
      </c>
      <c r="B199" s="164" t="s">
        <v>426</v>
      </c>
      <c r="C199" s="165" t="s">
        <v>427</v>
      </c>
      <c r="D199" s="162" t="s">
        <v>114</v>
      </c>
      <c r="E199" s="14">
        <v>2008</v>
      </c>
      <c r="F199" s="57"/>
      <c r="G199" s="57"/>
    </row>
    <row r="200" spans="1:8" ht="12.75">
      <c r="A200" s="10">
        <v>20</v>
      </c>
      <c r="B200" s="162" t="s">
        <v>413</v>
      </c>
      <c r="C200" s="165" t="s">
        <v>414</v>
      </c>
      <c r="D200" s="162" t="s">
        <v>114</v>
      </c>
      <c r="E200" s="14">
        <v>2007</v>
      </c>
      <c r="F200" s="57"/>
      <c r="G200" s="57"/>
      <c r="H200" s="10"/>
    </row>
    <row r="201" spans="1:8" ht="12.75">
      <c r="A201" s="10">
        <v>21</v>
      </c>
      <c r="B201" s="164" t="s">
        <v>251</v>
      </c>
      <c r="C201" s="162" t="s">
        <v>451</v>
      </c>
      <c r="D201" s="185" t="s">
        <v>114</v>
      </c>
      <c r="E201" s="14">
        <v>2008</v>
      </c>
      <c r="F201" s="57">
        <v>26.8</v>
      </c>
      <c r="G201" s="57"/>
      <c r="H201" s="10"/>
    </row>
    <row r="202" spans="1:7" ht="12.75">
      <c r="A202" s="10">
        <v>22</v>
      </c>
      <c r="B202" s="162" t="s">
        <v>408</v>
      </c>
      <c r="C202" s="162" t="s">
        <v>409</v>
      </c>
      <c r="D202" s="185" t="s">
        <v>77</v>
      </c>
      <c r="E202" s="14">
        <v>2007</v>
      </c>
      <c r="F202" s="57">
        <v>40</v>
      </c>
      <c r="G202" s="57"/>
    </row>
    <row r="203" spans="1:7" ht="12.75">
      <c r="A203" s="10">
        <v>23</v>
      </c>
      <c r="B203" s="164" t="s">
        <v>425</v>
      </c>
      <c r="C203" s="165" t="s">
        <v>227</v>
      </c>
      <c r="D203" s="162" t="s">
        <v>77</v>
      </c>
      <c r="E203" s="14">
        <v>2008</v>
      </c>
      <c r="F203" s="57"/>
      <c r="G203" s="57"/>
    </row>
    <row r="204" spans="1:8" ht="12.75">
      <c r="A204" s="10">
        <v>24</v>
      </c>
      <c r="B204" s="164" t="s">
        <v>420</v>
      </c>
      <c r="C204" s="165" t="s">
        <v>258</v>
      </c>
      <c r="D204" s="162" t="s">
        <v>77</v>
      </c>
      <c r="E204" s="14">
        <v>2008</v>
      </c>
      <c r="F204" s="57"/>
      <c r="G204" s="57"/>
      <c r="H204" s="10"/>
    </row>
    <row r="205" spans="1:7" ht="12.75">
      <c r="A205" s="10">
        <v>25</v>
      </c>
      <c r="B205" s="164" t="s">
        <v>346</v>
      </c>
      <c r="C205" s="165" t="s">
        <v>125</v>
      </c>
      <c r="D205" s="162" t="s">
        <v>179</v>
      </c>
      <c r="E205" s="14">
        <v>2008</v>
      </c>
      <c r="F205" s="57"/>
      <c r="G205" s="57"/>
    </row>
    <row r="206" spans="1:8" ht="12.75">
      <c r="A206" s="10">
        <v>26</v>
      </c>
      <c r="B206" s="162" t="s">
        <v>267</v>
      </c>
      <c r="C206" s="162" t="s">
        <v>229</v>
      </c>
      <c r="D206" s="162" t="s">
        <v>179</v>
      </c>
      <c r="E206" s="195">
        <v>2007</v>
      </c>
      <c r="F206" s="57">
        <v>27.2</v>
      </c>
      <c r="G206" s="57"/>
      <c r="H206" s="10"/>
    </row>
    <row r="207" spans="1:7" ht="12.75">
      <c r="A207" s="10">
        <v>27</v>
      </c>
      <c r="B207" s="162" t="s">
        <v>494</v>
      </c>
      <c r="C207" s="162" t="s">
        <v>192</v>
      </c>
      <c r="D207" s="162" t="s">
        <v>243</v>
      </c>
      <c r="E207" s="195">
        <v>2007</v>
      </c>
      <c r="F207" s="57">
        <v>17.2</v>
      </c>
      <c r="G207" s="57"/>
    </row>
    <row r="208" spans="1:7" ht="12.75">
      <c r="A208" s="10">
        <v>28</v>
      </c>
      <c r="B208" s="162" t="s">
        <v>224</v>
      </c>
      <c r="C208" s="162" t="s">
        <v>225</v>
      </c>
      <c r="D208" s="185" t="s">
        <v>108</v>
      </c>
      <c r="E208" s="14">
        <v>2007</v>
      </c>
      <c r="F208" s="57">
        <v>11.3</v>
      </c>
      <c r="G208" s="57">
        <v>10.6</v>
      </c>
    </row>
    <row r="209" spans="1:7" ht="12.75">
      <c r="A209" s="10">
        <v>29</v>
      </c>
      <c r="B209" s="162" t="s">
        <v>304</v>
      </c>
      <c r="C209" s="162" t="s">
        <v>76</v>
      </c>
      <c r="D209" s="185" t="s">
        <v>108</v>
      </c>
      <c r="E209" s="14">
        <v>2007</v>
      </c>
      <c r="F209" s="57">
        <v>21.9</v>
      </c>
      <c r="G209" s="57">
        <v>21.3</v>
      </c>
    </row>
    <row r="210" spans="1:8" ht="12.75">
      <c r="A210" s="10">
        <v>30</v>
      </c>
      <c r="B210" s="164" t="s">
        <v>140</v>
      </c>
      <c r="C210" s="162" t="s">
        <v>141</v>
      </c>
      <c r="D210" s="185" t="s">
        <v>108</v>
      </c>
      <c r="E210" s="14">
        <v>2008</v>
      </c>
      <c r="F210" s="57">
        <v>3.1</v>
      </c>
      <c r="G210" s="57">
        <v>2.6</v>
      </c>
      <c r="H210" s="10"/>
    </row>
    <row r="211" spans="1:8" ht="12.75">
      <c r="A211" s="10">
        <v>31</v>
      </c>
      <c r="B211" s="164" t="s">
        <v>170</v>
      </c>
      <c r="C211" s="162" t="s">
        <v>193</v>
      </c>
      <c r="D211" s="185" t="s">
        <v>108</v>
      </c>
      <c r="E211" s="14">
        <v>2008</v>
      </c>
      <c r="F211" s="57">
        <v>9.3</v>
      </c>
      <c r="G211" s="57">
        <v>7.4</v>
      </c>
      <c r="H211" s="10"/>
    </row>
    <row r="212" spans="1:8" ht="12.75">
      <c r="A212" s="10">
        <v>32</v>
      </c>
      <c r="B212" s="162" t="s">
        <v>221</v>
      </c>
      <c r="C212" s="162" t="s">
        <v>222</v>
      </c>
      <c r="D212" s="185" t="s">
        <v>108</v>
      </c>
      <c r="E212" s="14">
        <v>2007</v>
      </c>
      <c r="F212" s="57">
        <v>20.3</v>
      </c>
      <c r="G212" s="57"/>
      <c r="H212" s="10"/>
    </row>
    <row r="213" spans="1:8" ht="12.75">
      <c r="A213" s="10">
        <v>33</v>
      </c>
      <c r="B213" s="164" t="s">
        <v>287</v>
      </c>
      <c r="C213" s="162" t="s">
        <v>288</v>
      </c>
      <c r="D213" s="185" t="s">
        <v>108</v>
      </c>
      <c r="E213" s="14">
        <v>2008</v>
      </c>
      <c r="F213" s="57">
        <v>7</v>
      </c>
      <c r="G213" s="57">
        <v>7.4</v>
      </c>
      <c r="H213" s="10"/>
    </row>
    <row r="214" spans="1:8" s="10" customFormat="1" ht="12.75">
      <c r="A214" s="10">
        <v>34</v>
      </c>
      <c r="B214" s="164" t="s">
        <v>402</v>
      </c>
      <c r="C214" s="162" t="s">
        <v>403</v>
      </c>
      <c r="D214" s="185" t="s">
        <v>208</v>
      </c>
      <c r="E214" s="14">
        <v>2008</v>
      </c>
      <c r="F214" s="163">
        <v>36.5</v>
      </c>
      <c r="G214" s="163"/>
      <c r="H214"/>
    </row>
    <row r="215" spans="1:7" s="10" customFormat="1" ht="12.75">
      <c r="A215" s="10">
        <v>35</v>
      </c>
      <c r="B215" s="164" t="s">
        <v>252</v>
      </c>
      <c r="C215" s="165" t="s">
        <v>134</v>
      </c>
      <c r="D215" s="162" t="s">
        <v>208</v>
      </c>
      <c r="E215" s="14">
        <v>2008</v>
      </c>
      <c r="F215" s="57"/>
      <c r="G215" s="57"/>
    </row>
    <row r="216" spans="1:7" s="10" customFormat="1" ht="12.75">
      <c r="A216" s="10">
        <v>36</v>
      </c>
      <c r="B216" s="164" t="s">
        <v>245</v>
      </c>
      <c r="C216" s="162" t="s">
        <v>129</v>
      </c>
      <c r="D216" s="185" t="s">
        <v>208</v>
      </c>
      <c r="E216" s="14">
        <v>2008</v>
      </c>
      <c r="F216" s="57">
        <v>16.9</v>
      </c>
      <c r="G216" s="57"/>
    </row>
    <row r="217" spans="1:8" s="10" customFormat="1" ht="12.75">
      <c r="A217" s="10">
        <v>37</v>
      </c>
      <c r="B217" s="164" t="s">
        <v>164</v>
      </c>
      <c r="C217" s="162" t="s">
        <v>165</v>
      </c>
      <c r="D217" s="185" t="s">
        <v>117</v>
      </c>
      <c r="E217" s="14">
        <v>2008</v>
      </c>
      <c r="F217" s="57">
        <v>12.3</v>
      </c>
      <c r="G217" s="57">
        <v>10.2</v>
      </c>
      <c r="H217"/>
    </row>
    <row r="218" spans="1:8" s="10" customFormat="1" ht="12.75">
      <c r="A218" s="10">
        <v>38</v>
      </c>
      <c r="B218" s="162" t="s">
        <v>365</v>
      </c>
      <c r="C218" s="165" t="s">
        <v>366</v>
      </c>
      <c r="D218" s="162" t="s">
        <v>117</v>
      </c>
      <c r="E218" s="14">
        <v>2007</v>
      </c>
      <c r="F218" s="57"/>
      <c r="G218" s="57"/>
      <c r="H218"/>
    </row>
    <row r="219" spans="1:8" s="10" customFormat="1" ht="12.75">
      <c r="A219" s="10">
        <v>39</v>
      </c>
      <c r="B219" s="164" t="s">
        <v>367</v>
      </c>
      <c r="C219" s="165" t="s">
        <v>364</v>
      </c>
      <c r="D219" s="162" t="s">
        <v>117</v>
      </c>
      <c r="E219" s="14">
        <v>2008</v>
      </c>
      <c r="F219" s="57"/>
      <c r="G219" s="57"/>
      <c r="H219"/>
    </row>
    <row r="220" spans="1:7" s="10" customFormat="1" ht="12.75">
      <c r="A220" s="10">
        <v>40</v>
      </c>
      <c r="B220" s="162" t="s">
        <v>492</v>
      </c>
      <c r="C220" s="162" t="s">
        <v>493</v>
      </c>
      <c r="D220" s="162" t="s">
        <v>117</v>
      </c>
      <c r="E220" s="195">
        <v>2007</v>
      </c>
      <c r="F220" s="57">
        <v>11.2</v>
      </c>
      <c r="G220" s="57">
        <v>8.7</v>
      </c>
    </row>
    <row r="221" spans="1:8" s="10" customFormat="1" ht="12.75">
      <c r="A221" s="10">
        <v>41</v>
      </c>
      <c r="B221" s="164" t="s">
        <v>144</v>
      </c>
      <c r="C221" s="162" t="s">
        <v>194</v>
      </c>
      <c r="D221" s="185" t="s">
        <v>124</v>
      </c>
      <c r="E221" s="14">
        <v>2008</v>
      </c>
      <c r="F221" s="57">
        <v>7</v>
      </c>
      <c r="G221" s="57">
        <v>6.4</v>
      </c>
      <c r="H221"/>
    </row>
    <row r="222" spans="1:8" s="10" customFormat="1" ht="12.75">
      <c r="A222" s="10">
        <v>42</v>
      </c>
      <c r="B222" s="162" t="s">
        <v>334</v>
      </c>
      <c r="C222" s="162" t="s">
        <v>335</v>
      </c>
      <c r="D222" s="162" t="s">
        <v>188</v>
      </c>
      <c r="E222" s="195">
        <v>2007</v>
      </c>
      <c r="F222" s="57">
        <v>22.6</v>
      </c>
      <c r="G222" s="57"/>
      <c r="H222"/>
    </row>
    <row r="223" spans="1:7" s="10" customFormat="1" ht="12.75">
      <c r="A223" s="10">
        <v>43</v>
      </c>
      <c r="B223" s="162" t="s">
        <v>187</v>
      </c>
      <c r="C223" s="162" t="s">
        <v>123</v>
      </c>
      <c r="D223" s="185" t="s">
        <v>188</v>
      </c>
      <c r="E223" s="14">
        <v>2007</v>
      </c>
      <c r="F223" s="57">
        <v>9.2</v>
      </c>
      <c r="G223" s="57">
        <v>8.2</v>
      </c>
    </row>
    <row r="224" spans="1:7" s="10" customFormat="1" ht="12.75">
      <c r="A224" s="10">
        <v>44</v>
      </c>
      <c r="B224" s="162" t="s">
        <v>527</v>
      </c>
      <c r="C224" s="162" t="s">
        <v>129</v>
      </c>
      <c r="D224" s="162" t="s">
        <v>188</v>
      </c>
      <c r="E224" s="195">
        <v>2007</v>
      </c>
      <c r="F224" s="57">
        <v>40</v>
      </c>
      <c r="G224" s="57"/>
    </row>
    <row r="225" spans="1:8" s="10" customFormat="1" ht="12.75">
      <c r="A225" s="10">
        <v>45</v>
      </c>
      <c r="B225" s="162" t="s">
        <v>508</v>
      </c>
      <c r="C225" s="162" t="s">
        <v>204</v>
      </c>
      <c r="D225" s="162" t="s">
        <v>291</v>
      </c>
      <c r="E225" s="195">
        <v>2007</v>
      </c>
      <c r="F225" s="57">
        <v>50</v>
      </c>
      <c r="G225" s="57">
        <v>44</v>
      </c>
      <c r="H225"/>
    </row>
    <row r="226" spans="1:7" s="10" customFormat="1" ht="12.75">
      <c r="A226" s="10">
        <v>46</v>
      </c>
      <c r="B226" s="164" t="s">
        <v>239</v>
      </c>
      <c r="C226" s="162" t="s">
        <v>207</v>
      </c>
      <c r="D226" s="185" t="s">
        <v>291</v>
      </c>
      <c r="E226" s="14">
        <v>2008</v>
      </c>
      <c r="F226" s="57">
        <v>30.8</v>
      </c>
      <c r="G226" s="57"/>
    </row>
    <row r="227" spans="1:7" s="10" customFormat="1" ht="12.75">
      <c r="A227" s="10">
        <v>47</v>
      </c>
      <c r="B227" s="162" t="s">
        <v>232</v>
      </c>
      <c r="C227" s="162" t="s">
        <v>181</v>
      </c>
      <c r="D227" s="162" t="s">
        <v>291</v>
      </c>
      <c r="E227" s="195">
        <v>2007</v>
      </c>
      <c r="F227" s="57">
        <v>39</v>
      </c>
      <c r="G227" s="57"/>
    </row>
    <row r="228" spans="1:8" s="10" customFormat="1" ht="12.75">
      <c r="A228" s="10">
        <v>48</v>
      </c>
      <c r="B228" s="162" t="s">
        <v>314</v>
      </c>
      <c r="C228" s="162" t="s">
        <v>315</v>
      </c>
      <c r="D228" s="185" t="s">
        <v>316</v>
      </c>
      <c r="E228" s="14">
        <v>2007</v>
      </c>
      <c r="F228" s="57">
        <v>38</v>
      </c>
      <c r="G228" s="57"/>
      <c r="H228"/>
    </row>
    <row r="229" spans="1:8" s="10" customFormat="1" ht="12.75">
      <c r="A229" s="10">
        <v>49</v>
      </c>
      <c r="B229" s="164" t="s">
        <v>191</v>
      </c>
      <c r="C229" s="162" t="s">
        <v>192</v>
      </c>
      <c r="D229" s="185" t="s">
        <v>205</v>
      </c>
      <c r="E229" s="14">
        <v>2008</v>
      </c>
      <c r="F229" s="57">
        <v>3.6</v>
      </c>
      <c r="G229" s="57">
        <v>1.5</v>
      </c>
      <c r="H229"/>
    </row>
    <row r="230" spans="1:8" s="10" customFormat="1" ht="12.75">
      <c r="A230" s="10">
        <v>50</v>
      </c>
      <c r="B230" s="164" t="s">
        <v>247</v>
      </c>
      <c r="C230" s="162" t="s">
        <v>248</v>
      </c>
      <c r="D230" s="185" t="s">
        <v>388</v>
      </c>
      <c r="E230" s="14">
        <v>2008</v>
      </c>
      <c r="F230" s="57">
        <v>11.9</v>
      </c>
      <c r="G230" s="57">
        <v>8.7</v>
      </c>
      <c r="H230"/>
    </row>
    <row r="231" spans="1:8" s="10" customFormat="1" ht="12.75">
      <c r="A231" s="10">
        <v>51</v>
      </c>
      <c r="B231" s="164" t="s">
        <v>526</v>
      </c>
      <c r="C231" s="162" t="s">
        <v>414</v>
      </c>
      <c r="D231" s="162" t="s">
        <v>203</v>
      </c>
      <c r="E231" s="195">
        <v>2008</v>
      </c>
      <c r="F231" s="57">
        <v>23.3</v>
      </c>
      <c r="G231" s="57"/>
      <c r="H231"/>
    </row>
    <row r="232" spans="1:8" s="10" customFormat="1" ht="12.75">
      <c r="A232" s="10">
        <v>52</v>
      </c>
      <c r="B232" s="164" t="s">
        <v>336</v>
      </c>
      <c r="C232" s="162" t="s">
        <v>171</v>
      </c>
      <c r="D232" s="185" t="s">
        <v>203</v>
      </c>
      <c r="E232" s="14">
        <v>2008</v>
      </c>
      <c r="F232" s="57">
        <v>26.3</v>
      </c>
      <c r="G232" s="57">
        <v>21.5</v>
      </c>
      <c r="H232"/>
    </row>
    <row r="233" spans="1:8" s="10" customFormat="1" ht="12.75">
      <c r="A233" s="186">
        <v>53</v>
      </c>
      <c r="B233" s="164" t="s">
        <v>130</v>
      </c>
      <c r="C233" s="162" t="s">
        <v>278</v>
      </c>
      <c r="D233" s="185" t="s">
        <v>203</v>
      </c>
      <c r="E233" s="14">
        <v>2008</v>
      </c>
      <c r="F233" s="57">
        <v>28.4</v>
      </c>
      <c r="G233" s="57">
        <v>20.6</v>
      </c>
      <c r="H233"/>
    </row>
    <row r="234" spans="2:7" s="10" customFormat="1" ht="12.75">
      <c r="B234" s="164" t="s">
        <v>333</v>
      </c>
      <c r="C234" s="162" t="s">
        <v>192</v>
      </c>
      <c r="D234" s="185" t="s">
        <v>203</v>
      </c>
      <c r="E234" s="14">
        <v>2008</v>
      </c>
      <c r="F234" s="57">
        <v>15.4</v>
      </c>
      <c r="G234" s="57">
        <v>15</v>
      </c>
    </row>
    <row r="235" spans="2:7" s="10" customFormat="1" ht="12.75">
      <c r="B235" s="164" t="s">
        <v>273</v>
      </c>
      <c r="C235" s="162" t="s">
        <v>125</v>
      </c>
      <c r="D235" s="185" t="s">
        <v>264</v>
      </c>
      <c r="E235" s="14">
        <v>2008</v>
      </c>
      <c r="F235" s="57">
        <v>20.1</v>
      </c>
      <c r="G235" s="57">
        <v>21.5</v>
      </c>
    </row>
    <row r="236" spans="2:7" s="10" customFormat="1" ht="12.75">
      <c r="B236" s="164" t="s">
        <v>338</v>
      </c>
      <c r="C236" s="162" t="s">
        <v>339</v>
      </c>
      <c r="D236" s="185" t="s">
        <v>264</v>
      </c>
      <c r="E236" s="14">
        <v>2008</v>
      </c>
      <c r="F236" s="57">
        <v>30.7</v>
      </c>
      <c r="G236" s="57">
        <v>28.2</v>
      </c>
    </row>
    <row r="237" spans="2:8" s="10" customFormat="1" ht="12.75">
      <c r="B237" s="162" t="s">
        <v>302</v>
      </c>
      <c r="C237" s="162" t="s">
        <v>303</v>
      </c>
      <c r="D237" s="185" t="s">
        <v>81</v>
      </c>
      <c r="E237" s="14">
        <v>2007</v>
      </c>
      <c r="F237" s="57">
        <v>11.8</v>
      </c>
      <c r="G237" s="57">
        <v>10.7</v>
      </c>
      <c r="H237"/>
    </row>
    <row r="238" spans="2:7" s="10" customFormat="1" ht="12.75">
      <c r="B238" s="162" t="s">
        <v>219</v>
      </c>
      <c r="C238" s="162" t="s">
        <v>220</v>
      </c>
      <c r="D238" s="185" t="s">
        <v>81</v>
      </c>
      <c r="E238" s="14">
        <v>2007</v>
      </c>
      <c r="F238" s="57">
        <v>9.1</v>
      </c>
      <c r="G238" s="57">
        <v>9.2</v>
      </c>
    </row>
    <row r="239" spans="2:7" s="10" customFormat="1" ht="12.75">
      <c r="B239" s="162" t="s">
        <v>183</v>
      </c>
      <c r="C239" s="162" t="s">
        <v>184</v>
      </c>
      <c r="D239" s="185" t="s">
        <v>81</v>
      </c>
      <c r="E239" s="14">
        <v>2007</v>
      </c>
      <c r="F239" s="57">
        <v>6.3</v>
      </c>
      <c r="G239" s="57">
        <v>4.7</v>
      </c>
    </row>
    <row r="240" spans="2:7" s="10" customFormat="1" ht="12.75">
      <c r="B240" s="164" t="s">
        <v>363</v>
      </c>
      <c r="C240" s="165" t="s">
        <v>134</v>
      </c>
      <c r="D240" s="162" t="s">
        <v>81</v>
      </c>
      <c r="E240" s="14">
        <v>2008</v>
      </c>
      <c r="F240" s="57"/>
      <c r="G240" s="57"/>
    </row>
    <row r="241" spans="2:7" s="10" customFormat="1" ht="12.75">
      <c r="B241" s="164" t="s">
        <v>131</v>
      </c>
      <c r="C241" s="162" t="s">
        <v>123</v>
      </c>
      <c r="D241" s="185" t="s">
        <v>81</v>
      </c>
      <c r="E241" s="14">
        <v>2008</v>
      </c>
      <c r="F241" s="57">
        <v>4.7</v>
      </c>
      <c r="G241" s="57">
        <v>1.4</v>
      </c>
    </row>
    <row r="242" spans="2:7" s="10" customFormat="1" ht="12.75">
      <c r="B242" s="162"/>
      <c r="C242" s="162"/>
      <c r="D242" s="162"/>
      <c r="E242" s="14"/>
      <c r="F242" s="57"/>
      <c r="G242" s="57"/>
    </row>
    <row r="243" spans="2:7" s="10" customFormat="1" ht="12.75">
      <c r="B243" s="56"/>
      <c r="D243" s="56"/>
      <c r="F243" s="57"/>
      <c r="G243" s="57"/>
    </row>
    <row r="244" spans="2:7" ht="12.75">
      <c r="B244" s="70" t="s">
        <v>95</v>
      </c>
      <c r="C244" s="160" t="s">
        <v>360</v>
      </c>
      <c r="D244" s="132" t="s">
        <v>361</v>
      </c>
      <c r="E244" s="196" t="s">
        <v>362</v>
      </c>
      <c r="F244" s="52" t="s">
        <v>78</v>
      </c>
      <c r="G244" s="52" t="s">
        <v>79</v>
      </c>
    </row>
    <row r="245" spans="2:7" ht="12.75">
      <c r="B245" s="59" t="s">
        <v>479</v>
      </c>
      <c r="C245" s="60"/>
      <c r="D245" s="60"/>
      <c r="E245" s="60"/>
      <c r="F245" s="61"/>
      <c r="G245" s="61"/>
    </row>
    <row r="246" spans="1:7" ht="12.75">
      <c r="A246">
        <v>1</v>
      </c>
      <c r="B246" s="164" t="s">
        <v>518</v>
      </c>
      <c r="C246" s="162" t="s">
        <v>519</v>
      </c>
      <c r="D246" s="162" t="s">
        <v>357</v>
      </c>
      <c r="E246" s="195">
        <v>2006</v>
      </c>
      <c r="F246" s="57">
        <v>23.7</v>
      </c>
      <c r="G246" s="57"/>
    </row>
    <row r="247" spans="1:7" ht="12.75">
      <c r="A247">
        <v>2</v>
      </c>
      <c r="B247" s="162" t="s">
        <v>341</v>
      </c>
      <c r="C247" s="162" t="s">
        <v>202</v>
      </c>
      <c r="D247" s="185" t="s">
        <v>111</v>
      </c>
      <c r="E247" s="195">
        <v>2005</v>
      </c>
      <c r="F247" s="57">
        <v>23.1</v>
      </c>
      <c r="G247" s="57"/>
    </row>
    <row r="248" spans="1:7" ht="12.75">
      <c r="A248">
        <v>3</v>
      </c>
      <c r="B248" s="164" t="s">
        <v>399</v>
      </c>
      <c r="C248" s="162" t="s">
        <v>369</v>
      </c>
      <c r="D248" s="185" t="s">
        <v>209</v>
      </c>
      <c r="E248" s="14">
        <v>2006</v>
      </c>
      <c r="F248" s="57">
        <v>17.2</v>
      </c>
      <c r="G248" s="57"/>
    </row>
    <row r="249" spans="1:7" ht="12.75">
      <c r="A249">
        <v>4</v>
      </c>
      <c r="B249" s="164" t="s">
        <v>417</v>
      </c>
      <c r="C249" s="165" t="s">
        <v>207</v>
      </c>
      <c r="D249" s="162" t="s">
        <v>89</v>
      </c>
      <c r="E249" s="14">
        <v>2006</v>
      </c>
      <c r="F249" s="57"/>
      <c r="G249" s="57"/>
    </row>
    <row r="250" spans="1:7" ht="12.75">
      <c r="A250">
        <v>5</v>
      </c>
      <c r="B250" s="162" t="s">
        <v>384</v>
      </c>
      <c r="C250" s="165" t="s">
        <v>385</v>
      </c>
      <c r="D250" s="162" t="s">
        <v>88</v>
      </c>
      <c r="E250" s="162">
        <v>2005</v>
      </c>
      <c r="F250" s="57"/>
      <c r="G250" s="57"/>
    </row>
    <row r="251" spans="1:7" ht="12.75">
      <c r="A251">
        <v>6</v>
      </c>
      <c r="B251" s="164" t="s">
        <v>177</v>
      </c>
      <c r="C251" s="162" t="s">
        <v>178</v>
      </c>
      <c r="D251" s="185" t="s">
        <v>179</v>
      </c>
      <c r="E251" s="14">
        <v>2006</v>
      </c>
      <c r="F251" s="302">
        <v>-1.9</v>
      </c>
      <c r="G251" s="57"/>
    </row>
    <row r="252" spans="1:7" ht="12.75">
      <c r="A252">
        <v>7</v>
      </c>
      <c r="B252" s="162" t="s">
        <v>195</v>
      </c>
      <c r="C252" s="162" t="s">
        <v>196</v>
      </c>
      <c r="D252" s="185" t="s">
        <v>108</v>
      </c>
      <c r="E252" s="14">
        <v>2005</v>
      </c>
      <c r="F252" s="57">
        <v>0.1</v>
      </c>
      <c r="G252" s="57"/>
    </row>
    <row r="253" spans="1:7" ht="12.75">
      <c r="A253">
        <v>8</v>
      </c>
      <c r="B253" s="162" t="s">
        <v>410</v>
      </c>
      <c r="C253" s="162" t="s">
        <v>276</v>
      </c>
      <c r="D253" s="185" t="s">
        <v>208</v>
      </c>
      <c r="E253" s="14">
        <v>2005</v>
      </c>
      <c r="F253" s="57">
        <v>19.9</v>
      </c>
      <c r="G253" s="57"/>
    </row>
    <row r="254" spans="1:7" ht="12.75">
      <c r="A254">
        <v>9</v>
      </c>
      <c r="B254" s="164" t="s">
        <v>206</v>
      </c>
      <c r="C254" s="162" t="s">
        <v>207</v>
      </c>
      <c r="D254" s="185" t="s">
        <v>208</v>
      </c>
      <c r="E254" s="14">
        <v>2006</v>
      </c>
      <c r="F254" s="57">
        <v>16.1</v>
      </c>
      <c r="G254" s="57">
        <v>12.9</v>
      </c>
    </row>
    <row r="255" spans="1:7" ht="12.75">
      <c r="A255">
        <v>10</v>
      </c>
      <c r="B255" s="164" t="s">
        <v>115</v>
      </c>
      <c r="C255" s="162" t="s">
        <v>116</v>
      </c>
      <c r="D255" s="185" t="s">
        <v>117</v>
      </c>
      <c r="E255" s="14">
        <v>2006</v>
      </c>
      <c r="F255" s="302">
        <v>-1.5</v>
      </c>
      <c r="G255" s="57"/>
    </row>
    <row r="256" spans="1:7" s="10" customFormat="1" ht="12.75">
      <c r="A256" s="10">
        <v>11</v>
      </c>
      <c r="B256" s="162" t="s">
        <v>214</v>
      </c>
      <c r="C256" s="162" t="s">
        <v>215</v>
      </c>
      <c r="D256" s="185" t="s">
        <v>124</v>
      </c>
      <c r="E256" s="14">
        <v>2005</v>
      </c>
      <c r="F256" s="57">
        <v>9</v>
      </c>
      <c r="G256" s="57">
        <v>6.4</v>
      </c>
    </row>
    <row r="257" spans="1:7" s="10" customFormat="1" ht="12.75">
      <c r="A257" s="10">
        <v>12</v>
      </c>
      <c r="B257" s="162" t="s">
        <v>214</v>
      </c>
      <c r="C257" s="162" t="s">
        <v>216</v>
      </c>
      <c r="D257" s="185" t="s">
        <v>124</v>
      </c>
      <c r="E257" s="14">
        <v>2005</v>
      </c>
      <c r="F257" s="57">
        <v>17.6</v>
      </c>
      <c r="G257" s="57">
        <v>10.8</v>
      </c>
    </row>
    <row r="258" spans="1:7" s="10" customFormat="1" ht="12.75">
      <c r="A258" s="10">
        <v>13</v>
      </c>
      <c r="B258" s="162" t="s">
        <v>112</v>
      </c>
      <c r="C258" s="165" t="s">
        <v>113</v>
      </c>
      <c r="D258" s="162" t="s">
        <v>238</v>
      </c>
      <c r="E258" s="14">
        <v>2005</v>
      </c>
      <c r="F258" s="57"/>
      <c r="G258" s="57"/>
    </row>
    <row r="259" spans="1:7" s="10" customFormat="1" ht="12.75">
      <c r="A259" s="10">
        <v>14</v>
      </c>
      <c r="B259" s="164" t="s">
        <v>446</v>
      </c>
      <c r="C259" s="162" t="s">
        <v>370</v>
      </c>
      <c r="D259" s="162" t="s">
        <v>212</v>
      </c>
      <c r="E259" s="195">
        <v>2006</v>
      </c>
      <c r="F259" s="57">
        <v>34.1</v>
      </c>
      <c r="G259" s="57"/>
    </row>
    <row r="260" spans="1:7" s="10" customFormat="1" ht="12.75">
      <c r="A260" s="10">
        <v>15</v>
      </c>
      <c r="B260" s="164" t="s">
        <v>520</v>
      </c>
      <c r="C260" s="162" t="s">
        <v>521</v>
      </c>
      <c r="D260" s="162" t="s">
        <v>212</v>
      </c>
      <c r="E260" s="195">
        <v>2006</v>
      </c>
      <c r="F260" s="57">
        <v>32.5</v>
      </c>
      <c r="G260" s="57"/>
    </row>
    <row r="261" spans="1:7" s="10" customFormat="1" ht="12.75">
      <c r="A261" s="186">
        <v>16</v>
      </c>
      <c r="B261" s="164" t="s">
        <v>174</v>
      </c>
      <c r="C261" s="162" t="s">
        <v>162</v>
      </c>
      <c r="D261" s="185" t="s">
        <v>388</v>
      </c>
      <c r="E261" s="14">
        <v>2006</v>
      </c>
      <c r="F261" s="57">
        <v>5.9</v>
      </c>
      <c r="G261" s="57"/>
    </row>
    <row r="262" spans="1:7" s="10" customFormat="1" ht="12.75">
      <c r="A262" s="10">
        <v>17</v>
      </c>
      <c r="B262" s="164" t="s">
        <v>274</v>
      </c>
      <c r="C262" s="162" t="s">
        <v>370</v>
      </c>
      <c r="D262" s="185" t="s">
        <v>264</v>
      </c>
      <c r="E262" s="14">
        <v>2006</v>
      </c>
      <c r="F262" s="57">
        <v>35.1</v>
      </c>
      <c r="G262" s="57"/>
    </row>
    <row r="263" spans="1:7" s="10" customFormat="1" ht="12.75">
      <c r="A263" s="10">
        <v>18</v>
      </c>
      <c r="B263" s="162" t="s">
        <v>281</v>
      </c>
      <c r="C263" s="165" t="s">
        <v>398</v>
      </c>
      <c r="D263" s="162" t="s">
        <v>81</v>
      </c>
      <c r="E263" s="162">
        <v>2005</v>
      </c>
      <c r="F263" s="57"/>
      <c r="G263" s="57"/>
    </row>
    <row r="264" spans="1:7" s="10" customFormat="1" ht="12.75">
      <c r="A264" s="10">
        <v>19</v>
      </c>
      <c r="B264" s="162"/>
      <c r="C264" s="162"/>
      <c r="D264" s="162"/>
      <c r="E264" s="14"/>
      <c r="F264" s="57"/>
      <c r="G264" s="57"/>
    </row>
    <row r="265" spans="1:7" s="10" customFormat="1" ht="12.75">
      <c r="A265" s="10">
        <v>20</v>
      </c>
      <c r="B265" s="162"/>
      <c r="C265" s="162"/>
      <c r="D265" s="162"/>
      <c r="E265" s="14"/>
      <c r="F265" s="57"/>
      <c r="G265" s="57"/>
    </row>
    <row r="266" spans="2:7" s="10" customFormat="1" ht="12.75">
      <c r="B266" s="56"/>
      <c r="C266" s="56"/>
      <c r="D266" s="56"/>
      <c r="F266" s="57"/>
      <c r="G266" s="57"/>
    </row>
    <row r="267" spans="2:7" ht="12.75">
      <c r="B267" s="70" t="s">
        <v>95</v>
      </c>
      <c r="C267" s="160" t="s">
        <v>360</v>
      </c>
      <c r="D267" s="132" t="s">
        <v>361</v>
      </c>
      <c r="E267" s="196" t="s">
        <v>362</v>
      </c>
      <c r="F267" s="52" t="s">
        <v>78</v>
      </c>
      <c r="G267" s="52" t="s">
        <v>79</v>
      </c>
    </row>
    <row r="268" spans="2:7" ht="12.75">
      <c r="B268" s="64" t="s">
        <v>477</v>
      </c>
      <c r="C268" s="65"/>
      <c r="D268" s="65"/>
      <c r="E268" s="65"/>
      <c r="F268" s="66"/>
      <c r="G268" s="66"/>
    </row>
    <row r="269" spans="1:7" s="10" customFormat="1" ht="12.75">
      <c r="A269" s="10">
        <v>1</v>
      </c>
      <c r="B269" s="162" t="s">
        <v>581</v>
      </c>
      <c r="C269" s="162" t="s">
        <v>279</v>
      </c>
      <c r="D269" s="185" t="s">
        <v>213</v>
      </c>
      <c r="E269" s="14">
        <v>2005</v>
      </c>
      <c r="F269" s="57"/>
      <c r="G269" s="57"/>
    </row>
    <row r="270" spans="1:7" ht="12.75">
      <c r="A270" s="10">
        <v>2</v>
      </c>
      <c r="B270" s="162" t="s">
        <v>341</v>
      </c>
      <c r="C270" s="165" t="s">
        <v>202</v>
      </c>
      <c r="D270" s="162" t="s">
        <v>111</v>
      </c>
      <c r="E270" s="14">
        <v>2005</v>
      </c>
      <c r="F270" s="57"/>
      <c r="G270" s="57"/>
    </row>
    <row r="271" spans="1:7" ht="12.75">
      <c r="A271" s="10">
        <v>3</v>
      </c>
      <c r="B271" s="162" t="s">
        <v>511</v>
      </c>
      <c r="C271" s="162" t="s">
        <v>437</v>
      </c>
      <c r="D271" s="162" t="s">
        <v>111</v>
      </c>
      <c r="E271" s="195">
        <v>2005</v>
      </c>
      <c r="F271" s="57">
        <v>10.6</v>
      </c>
      <c r="G271" s="57"/>
    </row>
    <row r="272" spans="1:7" ht="12.75">
      <c r="A272" s="10">
        <v>4</v>
      </c>
      <c r="B272" s="162" t="s">
        <v>230</v>
      </c>
      <c r="C272" s="162" t="s">
        <v>231</v>
      </c>
      <c r="D272" s="162" t="s">
        <v>111</v>
      </c>
      <c r="E272" s="195">
        <v>2005</v>
      </c>
      <c r="F272" s="57">
        <v>7.6</v>
      </c>
      <c r="G272" s="57"/>
    </row>
    <row r="273" spans="1:7" ht="12.75">
      <c r="A273" s="10">
        <v>5</v>
      </c>
      <c r="B273" s="162" t="s">
        <v>404</v>
      </c>
      <c r="C273" s="162" t="s">
        <v>405</v>
      </c>
      <c r="D273" s="185" t="s">
        <v>209</v>
      </c>
      <c r="E273" s="14">
        <v>2005</v>
      </c>
      <c r="F273" s="57">
        <v>18.9</v>
      </c>
      <c r="G273" s="57">
        <v>17.7</v>
      </c>
    </row>
    <row r="274" spans="1:7" ht="12.75">
      <c r="A274" s="10">
        <v>6</v>
      </c>
      <c r="B274" s="162" t="s">
        <v>199</v>
      </c>
      <c r="C274" s="162" t="s">
        <v>110</v>
      </c>
      <c r="D274" s="185" t="s">
        <v>89</v>
      </c>
      <c r="E274" s="14">
        <v>2005</v>
      </c>
      <c r="F274" s="57">
        <v>5.4</v>
      </c>
      <c r="G274" s="57"/>
    </row>
    <row r="275" spans="1:7" ht="12.75">
      <c r="A275" s="10">
        <v>7</v>
      </c>
      <c r="B275" s="162" t="s">
        <v>280</v>
      </c>
      <c r="C275" s="165" t="s">
        <v>371</v>
      </c>
      <c r="D275" s="162" t="s">
        <v>89</v>
      </c>
      <c r="E275" s="14">
        <v>2005</v>
      </c>
      <c r="F275" s="57"/>
      <c r="G275" s="57"/>
    </row>
    <row r="276" spans="1:7" ht="12.75">
      <c r="A276" s="10">
        <v>8</v>
      </c>
      <c r="B276" s="162" t="s">
        <v>517</v>
      </c>
      <c r="C276" s="162" t="s">
        <v>200</v>
      </c>
      <c r="D276" s="162" t="s">
        <v>89</v>
      </c>
      <c r="E276" s="195">
        <v>2005</v>
      </c>
      <c r="F276" s="57">
        <v>17.2</v>
      </c>
      <c r="G276" s="57"/>
    </row>
    <row r="277" spans="1:7" ht="12.75">
      <c r="A277" s="10">
        <v>9</v>
      </c>
      <c r="B277" s="164" t="s">
        <v>180</v>
      </c>
      <c r="C277" s="162" t="s">
        <v>181</v>
      </c>
      <c r="D277" s="185" t="s">
        <v>89</v>
      </c>
      <c r="E277" s="14">
        <v>2006</v>
      </c>
      <c r="F277" s="57"/>
      <c r="G277" s="57"/>
    </row>
    <row r="278" spans="1:7" ht="12.75">
      <c r="A278" s="10">
        <v>10</v>
      </c>
      <c r="B278" s="164" t="s">
        <v>268</v>
      </c>
      <c r="C278" s="162" t="s">
        <v>269</v>
      </c>
      <c r="D278" s="185" t="s">
        <v>89</v>
      </c>
      <c r="E278" s="14">
        <v>2006</v>
      </c>
      <c r="F278" s="57">
        <v>17</v>
      </c>
      <c r="G278" s="57"/>
    </row>
    <row r="279" spans="1:7" ht="12.75">
      <c r="A279" s="10">
        <v>11</v>
      </c>
      <c r="B279" s="162" t="s">
        <v>514</v>
      </c>
      <c r="C279" s="162" t="s">
        <v>126</v>
      </c>
      <c r="D279" s="162" t="s">
        <v>88</v>
      </c>
      <c r="E279" s="195">
        <v>2005</v>
      </c>
      <c r="F279" s="57">
        <v>19.5</v>
      </c>
      <c r="G279" s="57"/>
    </row>
    <row r="280" spans="1:7" ht="12.75">
      <c r="A280" s="10">
        <v>12</v>
      </c>
      <c r="B280" s="164" t="s">
        <v>90</v>
      </c>
      <c r="C280" s="162" t="s">
        <v>91</v>
      </c>
      <c r="D280" s="185" t="s">
        <v>88</v>
      </c>
      <c r="E280" s="14">
        <v>2006</v>
      </c>
      <c r="F280" s="302">
        <v>-3.6</v>
      </c>
      <c r="G280" s="57"/>
    </row>
    <row r="281" spans="1:7" ht="12.75">
      <c r="A281" s="10">
        <v>13</v>
      </c>
      <c r="B281" s="162" t="s">
        <v>300</v>
      </c>
      <c r="C281" s="162" t="s">
        <v>186</v>
      </c>
      <c r="D281" s="185" t="s">
        <v>114</v>
      </c>
      <c r="E281" s="14">
        <v>2005</v>
      </c>
      <c r="F281" s="57">
        <v>9.2</v>
      </c>
      <c r="G281" s="57">
        <v>7.8</v>
      </c>
    </row>
    <row r="282" spans="1:7" ht="12.75">
      <c r="A282" s="10">
        <v>14</v>
      </c>
      <c r="B282" s="164" t="s">
        <v>421</v>
      </c>
      <c r="C282" s="165" t="s">
        <v>422</v>
      </c>
      <c r="D282" s="162" t="s">
        <v>114</v>
      </c>
      <c r="E282" s="14">
        <v>2006</v>
      </c>
      <c r="F282" s="57"/>
      <c r="G282" s="57"/>
    </row>
    <row r="283" spans="1:7" ht="12.75">
      <c r="A283" s="10">
        <v>15</v>
      </c>
      <c r="B283" s="162" t="s">
        <v>251</v>
      </c>
      <c r="C283" s="162" t="s">
        <v>129</v>
      </c>
      <c r="D283" s="185" t="s">
        <v>114</v>
      </c>
      <c r="E283" s="14">
        <v>2005</v>
      </c>
      <c r="F283" s="57">
        <v>13.1</v>
      </c>
      <c r="G283" s="57"/>
    </row>
    <row r="284" spans="1:7" ht="12.75">
      <c r="A284" s="10">
        <v>16</v>
      </c>
      <c r="B284" s="164" t="s">
        <v>406</v>
      </c>
      <c r="C284" s="162" t="s">
        <v>407</v>
      </c>
      <c r="D284" s="185" t="s">
        <v>77</v>
      </c>
      <c r="E284" s="14">
        <v>2006</v>
      </c>
      <c r="F284" s="57">
        <v>37</v>
      </c>
      <c r="G284" s="57"/>
    </row>
    <row r="285" spans="1:7" ht="12.75">
      <c r="A285" s="10">
        <v>17</v>
      </c>
      <c r="B285" s="164" t="s">
        <v>318</v>
      </c>
      <c r="C285" s="162" t="s">
        <v>125</v>
      </c>
      <c r="D285" s="185" t="s">
        <v>179</v>
      </c>
      <c r="E285" s="14">
        <v>2006</v>
      </c>
      <c r="F285" s="57">
        <v>11.4</v>
      </c>
      <c r="G285" s="57"/>
    </row>
    <row r="286" spans="1:7" ht="12.75">
      <c r="A286" s="10">
        <v>18</v>
      </c>
      <c r="B286" s="162" t="s">
        <v>372</v>
      </c>
      <c r="C286" s="165" t="s">
        <v>278</v>
      </c>
      <c r="D286" s="162" t="s">
        <v>179</v>
      </c>
      <c r="E286" s="14">
        <v>2005</v>
      </c>
      <c r="F286" s="57"/>
      <c r="G286" s="57"/>
    </row>
    <row r="287" spans="1:7" ht="12.75">
      <c r="A287" s="10">
        <v>19</v>
      </c>
      <c r="B287" s="162" t="s">
        <v>246</v>
      </c>
      <c r="C287" s="165" t="s">
        <v>266</v>
      </c>
      <c r="D287" s="162" t="s">
        <v>179</v>
      </c>
      <c r="E287" s="14">
        <v>2005</v>
      </c>
      <c r="F287" s="57"/>
      <c r="G287" s="57"/>
    </row>
    <row r="288" spans="1:7" ht="12.75">
      <c r="A288" s="10">
        <v>20</v>
      </c>
      <c r="B288" s="162" t="s">
        <v>515</v>
      </c>
      <c r="C288" s="162" t="s">
        <v>516</v>
      </c>
      <c r="D288" s="162" t="s">
        <v>142</v>
      </c>
      <c r="E288" s="195">
        <v>2005</v>
      </c>
      <c r="F288" s="57">
        <v>18.6</v>
      </c>
      <c r="G288" s="57"/>
    </row>
    <row r="289" spans="1:7" ht="12.75">
      <c r="A289" s="10">
        <v>21</v>
      </c>
      <c r="B289" s="164" t="s">
        <v>522</v>
      </c>
      <c r="C289" s="162" t="s">
        <v>364</v>
      </c>
      <c r="D289" s="162" t="s">
        <v>243</v>
      </c>
      <c r="E289" s="195">
        <v>2006</v>
      </c>
      <c r="F289" s="57">
        <v>32.4</v>
      </c>
      <c r="G289" s="57"/>
    </row>
    <row r="290" spans="1:7" ht="12.75">
      <c r="A290" s="10">
        <v>22</v>
      </c>
      <c r="B290" s="162" t="s">
        <v>509</v>
      </c>
      <c r="C290" s="162" t="s">
        <v>134</v>
      </c>
      <c r="D290" s="162" t="s">
        <v>243</v>
      </c>
      <c r="E290" s="195">
        <v>2005</v>
      </c>
      <c r="F290" s="57">
        <v>19.6</v>
      </c>
      <c r="G290" s="57"/>
    </row>
    <row r="291" spans="1:7" ht="12.75">
      <c r="A291" s="10">
        <v>23</v>
      </c>
      <c r="B291" s="162" t="s">
        <v>509</v>
      </c>
      <c r="C291" s="162" t="s">
        <v>134</v>
      </c>
      <c r="D291" s="162" t="s">
        <v>243</v>
      </c>
      <c r="E291" s="195">
        <v>2005</v>
      </c>
      <c r="F291" s="57">
        <v>19.2</v>
      </c>
      <c r="G291" s="57"/>
    </row>
    <row r="292" spans="1:7" s="10" customFormat="1" ht="12.75">
      <c r="A292" s="10">
        <v>24</v>
      </c>
      <c r="B292" s="164" t="s">
        <v>270</v>
      </c>
      <c r="C292" s="162" t="s">
        <v>167</v>
      </c>
      <c r="D292" s="185" t="s">
        <v>108</v>
      </c>
      <c r="E292" s="14">
        <v>2006</v>
      </c>
      <c r="F292" s="57">
        <v>16.6</v>
      </c>
      <c r="G292" s="57"/>
    </row>
    <row r="293" spans="1:7" s="10" customFormat="1" ht="12.75">
      <c r="A293" s="10">
        <v>25</v>
      </c>
      <c r="B293" s="164" t="s">
        <v>109</v>
      </c>
      <c r="C293" s="162" t="s">
        <v>182</v>
      </c>
      <c r="D293" s="185" t="s">
        <v>108</v>
      </c>
      <c r="E293" s="14">
        <v>2006</v>
      </c>
      <c r="F293" s="57">
        <v>2.5</v>
      </c>
      <c r="G293" s="57">
        <v>4.5</v>
      </c>
    </row>
    <row r="294" spans="1:7" s="10" customFormat="1" ht="12.75">
      <c r="A294" s="10">
        <v>26</v>
      </c>
      <c r="B294" s="164" t="s">
        <v>512</v>
      </c>
      <c r="C294" s="162" t="s">
        <v>513</v>
      </c>
      <c r="D294" s="162" t="s">
        <v>108</v>
      </c>
      <c r="E294" s="195">
        <v>2006</v>
      </c>
      <c r="F294" s="57">
        <v>2.6</v>
      </c>
      <c r="G294" s="57"/>
    </row>
    <row r="295" spans="1:7" s="10" customFormat="1" ht="12.75">
      <c r="A295" s="10">
        <v>27</v>
      </c>
      <c r="B295" s="164" t="s">
        <v>185</v>
      </c>
      <c r="C295" s="162" t="s">
        <v>186</v>
      </c>
      <c r="D295" s="185" t="s">
        <v>208</v>
      </c>
      <c r="E295" s="14">
        <v>2006</v>
      </c>
      <c r="F295" s="57">
        <v>11.4</v>
      </c>
      <c r="G295" s="57">
        <v>8.8</v>
      </c>
    </row>
    <row r="296" spans="1:7" s="10" customFormat="1" ht="12.75">
      <c r="A296" s="10">
        <v>28</v>
      </c>
      <c r="B296" s="164" t="s">
        <v>272</v>
      </c>
      <c r="C296" s="165" t="s">
        <v>123</v>
      </c>
      <c r="D296" s="162" t="s">
        <v>208</v>
      </c>
      <c r="E296" s="14">
        <v>2006</v>
      </c>
      <c r="F296" s="57"/>
      <c r="G296" s="57"/>
    </row>
    <row r="297" spans="1:7" s="10" customFormat="1" ht="12.75">
      <c r="A297" s="10">
        <v>29</v>
      </c>
      <c r="B297" s="162" t="s">
        <v>228</v>
      </c>
      <c r="C297" s="162" t="s">
        <v>229</v>
      </c>
      <c r="D297" s="185" t="s">
        <v>117</v>
      </c>
      <c r="E297" s="14">
        <v>2005</v>
      </c>
      <c r="F297" s="57">
        <v>4.9</v>
      </c>
      <c r="G297" s="57">
        <v>2.3</v>
      </c>
    </row>
    <row r="298" spans="1:7" s="10" customFormat="1" ht="12.75">
      <c r="A298" s="10">
        <v>30</v>
      </c>
      <c r="B298" s="164" t="s">
        <v>373</v>
      </c>
      <c r="C298" s="165" t="s">
        <v>110</v>
      </c>
      <c r="D298" s="162" t="s">
        <v>117</v>
      </c>
      <c r="E298" s="14">
        <v>2006</v>
      </c>
      <c r="F298" s="57"/>
      <c r="G298" s="57"/>
    </row>
    <row r="299" spans="1:7" s="10" customFormat="1" ht="12.75">
      <c r="A299" s="10">
        <v>31</v>
      </c>
      <c r="B299" s="164" t="s">
        <v>146</v>
      </c>
      <c r="C299" s="165" t="s">
        <v>128</v>
      </c>
      <c r="D299" s="162" t="s">
        <v>124</v>
      </c>
      <c r="E299" s="14">
        <v>2006</v>
      </c>
      <c r="F299" s="57"/>
      <c r="G299" s="57"/>
    </row>
    <row r="300" spans="1:7" s="10" customFormat="1" ht="12.75">
      <c r="A300" s="10">
        <v>32</v>
      </c>
      <c r="B300" s="162" t="s">
        <v>132</v>
      </c>
      <c r="C300" s="162" t="s">
        <v>490</v>
      </c>
      <c r="D300" s="162" t="s">
        <v>388</v>
      </c>
      <c r="E300" s="195">
        <v>2005</v>
      </c>
      <c r="F300" s="57">
        <v>12.9</v>
      </c>
      <c r="G300" s="57"/>
    </row>
    <row r="301" spans="1:7" ht="12.75">
      <c r="A301" s="10">
        <v>33</v>
      </c>
      <c r="B301" s="162" t="s">
        <v>342</v>
      </c>
      <c r="C301" s="165" t="s">
        <v>343</v>
      </c>
      <c r="D301" s="162" t="s">
        <v>264</v>
      </c>
      <c r="E301" s="14">
        <v>2005</v>
      </c>
      <c r="F301" s="57"/>
      <c r="G301" s="57"/>
    </row>
    <row r="302" spans="1:7" ht="12.75">
      <c r="A302" s="10">
        <v>34</v>
      </c>
      <c r="B302" s="162" t="s">
        <v>301</v>
      </c>
      <c r="C302" s="162" t="s">
        <v>76</v>
      </c>
      <c r="D302" s="185" t="s">
        <v>264</v>
      </c>
      <c r="E302" s="14">
        <v>2005</v>
      </c>
      <c r="F302" s="57">
        <v>8.3</v>
      </c>
      <c r="G302" s="57">
        <v>7.8</v>
      </c>
    </row>
    <row r="303" spans="1:7" ht="12.75">
      <c r="A303" s="10">
        <v>35</v>
      </c>
      <c r="B303" s="164" t="s">
        <v>418</v>
      </c>
      <c r="C303" s="165" t="s">
        <v>110</v>
      </c>
      <c r="D303" s="162" t="s">
        <v>264</v>
      </c>
      <c r="E303" s="14">
        <v>2006</v>
      </c>
      <c r="F303" s="57"/>
      <c r="G303" s="57"/>
    </row>
    <row r="304" spans="1:7" ht="12.75">
      <c r="A304" s="10">
        <v>36</v>
      </c>
      <c r="B304" s="162" t="s">
        <v>525</v>
      </c>
      <c r="C304" s="162" t="s">
        <v>80</v>
      </c>
      <c r="D304" s="162" t="s">
        <v>264</v>
      </c>
      <c r="E304" s="195">
        <v>2005</v>
      </c>
      <c r="F304" s="57">
        <v>53</v>
      </c>
      <c r="G304" s="57"/>
    </row>
    <row r="305" spans="1:7" ht="12.75">
      <c r="A305" s="10">
        <v>37</v>
      </c>
      <c r="B305" s="162" t="s">
        <v>198</v>
      </c>
      <c r="C305" s="165" t="s">
        <v>123</v>
      </c>
      <c r="D305" s="162" t="s">
        <v>81</v>
      </c>
      <c r="E305" s="14">
        <v>2005</v>
      </c>
      <c r="F305" s="57"/>
      <c r="G305" s="57"/>
    </row>
    <row r="306" spans="1:7" ht="12.75">
      <c r="A306" s="10">
        <v>38</v>
      </c>
      <c r="B306" s="164" t="s">
        <v>189</v>
      </c>
      <c r="C306" s="162" t="s">
        <v>190</v>
      </c>
      <c r="D306" s="185" t="s">
        <v>81</v>
      </c>
      <c r="E306" s="14">
        <v>2006</v>
      </c>
      <c r="F306" s="57">
        <v>0.7</v>
      </c>
      <c r="G306" s="57"/>
    </row>
    <row r="307" spans="1:7" s="10" customFormat="1" ht="12.75">
      <c r="A307" s="10">
        <v>39</v>
      </c>
      <c r="B307" s="162" t="s">
        <v>197</v>
      </c>
      <c r="C307" s="162" t="s">
        <v>80</v>
      </c>
      <c r="D307" s="185" t="s">
        <v>81</v>
      </c>
      <c r="E307" s="14">
        <v>2005</v>
      </c>
      <c r="F307" s="302">
        <v>-2.9</v>
      </c>
      <c r="G307" s="57"/>
    </row>
    <row r="308" spans="1:7" s="10" customFormat="1" ht="12.75">
      <c r="A308" s="10">
        <v>40</v>
      </c>
      <c r="B308" s="162" t="s">
        <v>120</v>
      </c>
      <c r="C308" s="162" t="s">
        <v>121</v>
      </c>
      <c r="D308" s="185" t="s">
        <v>81</v>
      </c>
      <c r="E308" s="14">
        <v>2005</v>
      </c>
      <c r="F308" s="57">
        <v>0.2</v>
      </c>
      <c r="G308" s="57"/>
    </row>
    <row r="309" spans="1:7" s="10" customFormat="1" ht="12.75">
      <c r="A309" s="10">
        <v>41</v>
      </c>
      <c r="B309" s="162"/>
      <c r="C309" s="162"/>
      <c r="D309" s="162"/>
      <c r="E309" s="14"/>
      <c r="F309" s="58"/>
      <c r="G309" s="57"/>
    </row>
    <row r="310" spans="1:7" s="10" customFormat="1" ht="12.75">
      <c r="A310" s="10">
        <v>42</v>
      </c>
      <c r="B310" s="56"/>
      <c r="C310" s="162"/>
      <c r="D310" s="162"/>
      <c r="E310" s="14"/>
      <c r="F310" s="155"/>
      <c r="G310" s="57"/>
    </row>
    <row r="311" spans="1:7" s="10" customFormat="1" ht="12.75">
      <c r="A311" s="10">
        <v>43</v>
      </c>
      <c r="B311" s="56"/>
      <c r="C311" s="162"/>
      <c r="D311" s="162"/>
      <c r="E311" s="14"/>
      <c r="F311" s="58"/>
      <c r="G311" s="57"/>
    </row>
    <row r="312" spans="1:7" s="10" customFormat="1" ht="12.75">
      <c r="A312" s="10">
        <v>44</v>
      </c>
      <c r="B312" s="56"/>
      <c r="C312" s="162"/>
      <c r="D312" s="162"/>
      <c r="E312" s="14"/>
      <c r="F312" s="241"/>
      <c r="G312" s="57"/>
    </row>
    <row r="313" spans="1:7" s="10" customFormat="1" ht="12.75">
      <c r="A313" s="10">
        <v>45</v>
      </c>
      <c r="B313" s="56"/>
      <c r="C313" s="162"/>
      <c r="D313" s="162"/>
      <c r="E313" s="14"/>
      <c r="F313" s="57"/>
      <c r="G313" s="57"/>
    </row>
    <row r="314" spans="1:7" s="10" customFormat="1" ht="12.75">
      <c r="A314" s="186">
        <v>46</v>
      </c>
      <c r="B314" s="56"/>
      <c r="C314" s="162"/>
      <c r="D314" s="162"/>
      <c r="E314" s="14"/>
      <c r="F314" s="57"/>
      <c r="G314" s="57"/>
    </row>
    <row r="315" spans="1:7" ht="12.75">
      <c r="A315" s="10"/>
      <c r="B315" s="56"/>
      <c r="C315" s="56"/>
      <c r="D315" s="56"/>
      <c r="E315" s="10"/>
      <c r="F315" s="57"/>
      <c r="G315" s="57"/>
    </row>
    <row r="316" spans="1:7" ht="12.75">
      <c r="A316" s="150" t="s">
        <v>235</v>
      </c>
      <c r="B316" s="121"/>
      <c r="C316" s="151"/>
      <c r="D316" s="122"/>
      <c r="E316" s="10"/>
      <c r="F316" s="57"/>
      <c r="G316" s="57"/>
    </row>
    <row r="317" spans="1:7" ht="12.75">
      <c r="A317" s="152" t="s">
        <v>383</v>
      </c>
      <c r="B317" s="121"/>
      <c r="C317" s="153"/>
      <c r="D317" s="122"/>
      <c r="E317" s="10"/>
      <c r="F317" s="57"/>
      <c r="G317" s="57"/>
    </row>
    <row r="318" spans="1:7" ht="12.75">
      <c r="A318" s="152" t="s">
        <v>236</v>
      </c>
      <c r="B318" s="121"/>
      <c r="C318" s="153"/>
      <c r="D318" s="122"/>
      <c r="E318" s="10"/>
      <c r="F318" s="57"/>
      <c r="G318" s="57"/>
    </row>
    <row r="319" spans="1:35" s="45" customFormat="1" ht="12.75">
      <c r="A319" s="10"/>
      <c r="B319" s="56"/>
      <c r="C319" s="56"/>
      <c r="D319" s="56"/>
      <c r="E319" s="10"/>
      <c r="F319" s="57"/>
      <c r="G319" s="57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45" customFormat="1" ht="12.75">
      <c r="A320" s="10"/>
      <c r="B320" s="56"/>
      <c r="C320" s="56"/>
      <c r="D320" s="56"/>
      <c r="E320" s="10"/>
      <c r="F320" s="57"/>
      <c r="G320" s="57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247"/>
  <sheetViews>
    <sheetView zoomScalePageLayoutView="0" workbookViewId="0" topLeftCell="A79">
      <selection activeCell="H11" sqref="H11"/>
    </sheetView>
  </sheetViews>
  <sheetFormatPr defaultColWidth="11.421875" defaultRowHeight="12.75"/>
  <cols>
    <col min="1" max="1" width="3.00390625" style="0" bestFit="1" customWidth="1"/>
    <col min="2" max="2" width="23.8515625" style="0" bestFit="1" customWidth="1"/>
    <col min="3" max="3" width="14.28125" style="0" bestFit="1" customWidth="1"/>
    <col min="4" max="4" width="22.7109375" style="0" bestFit="1" customWidth="1"/>
    <col min="5" max="5" width="5.00390625" style="0" bestFit="1" customWidth="1"/>
    <col min="6" max="6" width="5.7109375" style="53" bestFit="1" customWidth="1"/>
    <col min="7" max="7" width="5.57421875" style="53" bestFit="1" customWidth="1"/>
  </cols>
  <sheetData>
    <row r="1" spans="2:7" s="46" customFormat="1" ht="12.75">
      <c r="B1" s="70" t="s">
        <v>95</v>
      </c>
      <c r="C1" s="161" t="s">
        <v>360</v>
      </c>
      <c r="D1" s="132" t="s">
        <v>361</v>
      </c>
      <c r="E1" s="194" t="s">
        <v>362</v>
      </c>
      <c r="F1" s="52" t="s">
        <v>78</v>
      </c>
      <c r="G1" s="52" t="s">
        <v>79</v>
      </c>
    </row>
    <row r="2" spans="2:7" ht="12.75">
      <c r="B2" s="59" t="s">
        <v>641</v>
      </c>
      <c r="C2" s="60"/>
      <c r="D2" s="60"/>
      <c r="E2" s="60"/>
      <c r="F2" s="61"/>
      <c r="G2" s="61"/>
    </row>
    <row r="3" spans="1:7" ht="12.75">
      <c r="A3">
        <v>1</v>
      </c>
      <c r="B3" s="164" t="s">
        <v>500</v>
      </c>
      <c r="C3" s="162" t="s">
        <v>277</v>
      </c>
      <c r="D3" s="162" t="s">
        <v>108</v>
      </c>
      <c r="E3" s="14">
        <v>2013</v>
      </c>
      <c r="F3" s="57"/>
      <c r="G3" s="57"/>
    </row>
    <row r="4" spans="1:7" ht="12.75">
      <c r="A4">
        <v>2</v>
      </c>
      <c r="B4" s="164" t="s">
        <v>537</v>
      </c>
      <c r="C4" s="162" t="s">
        <v>605</v>
      </c>
      <c r="D4" s="162" t="s">
        <v>357</v>
      </c>
      <c r="E4" s="14">
        <v>2013</v>
      </c>
      <c r="F4" s="57"/>
      <c r="G4" s="57"/>
    </row>
    <row r="5" spans="1:7" ht="12.75">
      <c r="A5">
        <v>3</v>
      </c>
      <c r="B5" s="162" t="s">
        <v>584</v>
      </c>
      <c r="C5" s="162" t="s">
        <v>585</v>
      </c>
      <c r="D5" s="162" t="s">
        <v>117</v>
      </c>
      <c r="E5" s="14">
        <v>2012</v>
      </c>
      <c r="F5" s="57"/>
      <c r="G5" s="57"/>
    </row>
    <row r="6" spans="1:7" ht="12.75">
      <c r="A6">
        <v>5</v>
      </c>
      <c r="B6" s="162" t="s">
        <v>582</v>
      </c>
      <c r="C6" s="162" t="s">
        <v>583</v>
      </c>
      <c r="D6" s="162" t="s">
        <v>264</v>
      </c>
      <c r="E6" s="14">
        <v>2012</v>
      </c>
      <c r="F6" s="57"/>
      <c r="G6" s="57"/>
    </row>
    <row r="7" spans="1:7" ht="12.75">
      <c r="A7">
        <v>6</v>
      </c>
      <c r="B7" s="162" t="s">
        <v>571</v>
      </c>
      <c r="C7" s="162" t="s">
        <v>448</v>
      </c>
      <c r="D7" s="162" t="s">
        <v>111</v>
      </c>
      <c r="E7" s="14">
        <v>2012</v>
      </c>
      <c r="F7" s="57"/>
      <c r="G7" s="57"/>
    </row>
    <row r="8" spans="1:7" ht="12.75">
      <c r="A8">
        <v>7</v>
      </c>
      <c r="B8" s="162" t="s">
        <v>577</v>
      </c>
      <c r="C8" s="162" t="s">
        <v>578</v>
      </c>
      <c r="D8" s="162" t="s">
        <v>209</v>
      </c>
      <c r="E8" s="14">
        <v>2012</v>
      </c>
      <c r="F8" s="57"/>
      <c r="G8" s="57"/>
    </row>
    <row r="9" spans="1:7" ht="12.75">
      <c r="A9">
        <v>8</v>
      </c>
      <c r="B9" s="162" t="s">
        <v>603</v>
      </c>
      <c r="C9" s="162" t="s">
        <v>604</v>
      </c>
      <c r="D9" s="162" t="s">
        <v>223</v>
      </c>
      <c r="E9" s="14">
        <v>2012</v>
      </c>
      <c r="F9" s="57"/>
      <c r="G9" s="57"/>
    </row>
    <row r="10" spans="1:7" ht="12.75">
      <c r="A10">
        <v>9</v>
      </c>
      <c r="B10" s="162" t="s">
        <v>149</v>
      </c>
      <c r="C10" s="162" t="s">
        <v>162</v>
      </c>
      <c r="D10" s="162" t="s">
        <v>124</v>
      </c>
      <c r="E10" s="14">
        <v>2012</v>
      </c>
      <c r="F10" s="57"/>
      <c r="G10" s="57"/>
    </row>
    <row r="11" spans="1:7" ht="12.75">
      <c r="A11">
        <v>10</v>
      </c>
      <c r="B11" s="162" t="s">
        <v>349</v>
      </c>
      <c r="C11" s="162" t="s">
        <v>261</v>
      </c>
      <c r="D11" s="162" t="s">
        <v>264</v>
      </c>
      <c r="E11" s="14">
        <v>2012</v>
      </c>
      <c r="F11" s="57"/>
      <c r="G11" s="57"/>
    </row>
    <row r="12" spans="1:7" ht="12.75">
      <c r="A12">
        <v>11</v>
      </c>
      <c r="B12" s="162" t="s">
        <v>598</v>
      </c>
      <c r="C12" s="162" t="s">
        <v>583</v>
      </c>
      <c r="D12" s="162" t="s">
        <v>108</v>
      </c>
      <c r="E12" s="14">
        <v>2012</v>
      </c>
      <c r="F12" s="57"/>
      <c r="G12" s="57"/>
    </row>
    <row r="13" spans="1:7" ht="12.75">
      <c r="A13">
        <v>12</v>
      </c>
      <c r="B13" s="164" t="s">
        <v>628</v>
      </c>
      <c r="C13" s="162" t="s">
        <v>629</v>
      </c>
      <c r="D13" s="162" t="s">
        <v>243</v>
      </c>
      <c r="E13" s="14">
        <v>2014</v>
      </c>
      <c r="F13" s="57"/>
      <c r="G13" s="57"/>
    </row>
    <row r="14" spans="1:7" ht="12.75">
      <c r="A14">
        <v>13</v>
      </c>
      <c r="B14" s="162" t="s">
        <v>453</v>
      </c>
      <c r="C14" s="162" t="s">
        <v>454</v>
      </c>
      <c r="D14" s="162" t="s">
        <v>81</v>
      </c>
      <c r="E14" s="14">
        <v>2012</v>
      </c>
      <c r="F14" s="57"/>
      <c r="G14" s="57"/>
    </row>
    <row r="15" spans="1:7" ht="12" customHeight="1">
      <c r="A15" s="186">
        <v>14</v>
      </c>
      <c r="B15" s="162" t="s">
        <v>599</v>
      </c>
      <c r="C15" s="162" t="s">
        <v>600</v>
      </c>
      <c r="D15" s="162" t="s">
        <v>208</v>
      </c>
      <c r="E15" s="14">
        <v>2012</v>
      </c>
      <c r="F15" s="57"/>
      <c r="G15" s="57"/>
    </row>
    <row r="16" spans="2:7" s="10" customFormat="1" ht="12.75">
      <c r="B16" s="162"/>
      <c r="C16" s="162"/>
      <c r="D16" s="162"/>
      <c r="E16" s="14"/>
      <c r="F16" s="57"/>
      <c r="G16" s="57"/>
    </row>
    <row r="17" spans="2:4" ht="12.75">
      <c r="B17" s="56"/>
      <c r="C17" s="44"/>
      <c r="D17" s="44"/>
    </row>
    <row r="18" spans="2:7" ht="12.75">
      <c r="B18" s="70" t="s">
        <v>95</v>
      </c>
      <c r="C18" s="161" t="s">
        <v>360</v>
      </c>
      <c r="D18" s="132" t="s">
        <v>361</v>
      </c>
      <c r="E18" s="194" t="s">
        <v>362</v>
      </c>
      <c r="F18" s="52" t="s">
        <v>78</v>
      </c>
      <c r="G18" s="52" t="s">
        <v>79</v>
      </c>
    </row>
    <row r="19" spans="2:7" ht="12.75">
      <c r="B19" s="64" t="s">
        <v>648</v>
      </c>
      <c r="C19" s="65"/>
      <c r="D19" s="65"/>
      <c r="E19" s="65"/>
      <c r="F19" s="66"/>
      <c r="G19" s="66"/>
    </row>
    <row r="20" spans="1:7" ht="12.75">
      <c r="A20" s="10">
        <v>1</v>
      </c>
      <c r="B20" s="164" t="s">
        <v>319</v>
      </c>
      <c r="C20" s="162" t="s">
        <v>204</v>
      </c>
      <c r="D20" s="162" t="s">
        <v>77</v>
      </c>
      <c r="E20" s="14">
        <v>2013</v>
      </c>
      <c r="F20" s="57"/>
      <c r="G20" s="57"/>
    </row>
    <row r="21" spans="1:7" ht="12.75">
      <c r="A21" s="10">
        <v>2</v>
      </c>
      <c r="B21" s="162" t="s">
        <v>439</v>
      </c>
      <c r="C21" s="162" t="s">
        <v>440</v>
      </c>
      <c r="D21" s="162" t="s">
        <v>77</v>
      </c>
      <c r="E21" s="14">
        <v>2012</v>
      </c>
      <c r="F21" s="57"/>
      <c r="G21" s="57"/>
    </row>
    <row r="22" spans="1:7" ht="12.75">
      <c r="A22" s="10">
        <v>3</v>
      </c>
      <c r="B22" s="162" t="s">
        <v>561</v>
      </c>
      <c r="C22" s="162" t="s">
        <v>562</v>
      </c>
      <c r="D22" s="162" t="s">
        <v>208</v>
      </c>
      <c r="E22" s="14">
        <v>2012</v>
      </c>
      <c r="F22" s="57"/>
      <c r="G22" s="57"/>
    </row>
    <row r="23" spans="1:7" ht="12.75">
      <c r="A23" s="10">
        <v>4</v>
      </c>
      <c r="B23" s="162" t="s">
        <v>224</v>
      </c>
      <c r="C23" s="162" t="s">
        <v>337</v>
      </c>
      <c r="D23" s="162" t="s">
        <v>264</v>
      </c>
      <c r="E23" s="14">
        <v>2012</v>
      </c>
      <c r="F23" s="57"/>
      <c r="G23" s="57"/>
    </row>
    <row r="24" spans="1:7" ht="12.75">
      <c r="A24" s="10">
        <v>6</v>
      </c>
      <c r="B24" s="164" t="s">
        <v>563</v>
      </c>
      <c r="C24" s="162" t="s">
        <v>129</v>
      </c>
      <c r="D24" s="162" t="s">
        <v>124</v>
      </c>
      <c r="E24" s="14">
        <v>2013</v>
      </c>
      <c r="F24" s="57"/>
      <c r="G24" s="57"/>
    </row>
    <row r="25" spans="1:7" ht="12.75">
      <c r="A25" s="10">
        <v>7</v>
      </c>
      <c r="B25" s="162" t="s">
        <v>446</v>
      </c>
      <c r="C25" s="162" t="s">
        <v>447</v>
      </c>
      <c r="D25" s="162" t="s">
        <v>208</v>
      </c>
      <c r="E25" s="14">
        <v>2012</v>
      </c>
      <c r="F25" s="57"/>
      <c r="G25" s="57"/>
    </row>
    <row r="26" spans="1:7" ht="12.75">
      <c r="A26" s="10">
        <v>8</v>
      </c>
      <c r="B26" s="162" t="s">
        <v>615</v>
      </c>
      <c r="C26" s="162" t="s">
        <v>275</v>
      </c>
      <c r="D26" s="162" t="s">
        <v>179</v>
      </c>
      <c r="E26" s="10">
        <v>2012</v>
      </c>
      <c r="F26" s="57"/>
      <c r="G26" s="57"/>
    </row>
    <row r="27" spans="1:6" ht="12.75">
      <c r="A27" s="10">
        <v>9</v>
      </c>
      <c r="B27" s="162" t="s">
        <v>327</v>
      </c>
      <c r="C27" s="162" t="s">
        <v>328</v>
      </c>
      <c r="D27" s="162" t="s">
        <v>205</v>
      </c>
      <c r="E27" s="14">
        <v>2012</v>
      </c>
      <c r="F27" s="57"/>
    </row>
    <row r="28" spans="1:7" ht="12.75">
      <c r="A28" s="10">
        <v>10</v>
      </c>
      <c r="B28" s="162" t="s">
        <v>588</v>
      </c>
      <c r="C28" s="162" t="s">
        <v>76</v>
      </c>
      <c r="D28" s="162" t="s">
        <v>291</v>
      </c>
      <c r="E28" s="14">
        <v>2012</v>
      </c>
      <c r="F28" s="57"/>
      <c r="G28" s="57"/>
    </row>
    <row r="29" spans="1:7" ht="12.75">
      <c r="A29" s="10">
        <v>11</v>
      </c>
      <c r="B29" s="164" t="s">
        <v>241</v>
      </c>
      <c r="C29" s="162" t="s">
        <v>134</v>
      </c>
      <c r="D29" s="162" t="s">
        <v>243</v>
      </c>
      <c r="E29" s="14">
        <v>2013</v>
      </c>
      <c r="F29" s="57"/>
      <c r="G29" s="57"/>
    </row>
    <row r="30" spans="1:7" ht="12.75">
      <c r="A30" s="10">
        <v>12</v>
      </c>
      <c r="B30" s="164" t="s">
        <v>557</v>
      </c>
      <c r="C30" s="162" t="s">
        <v>558</v>
      </c>
      <c r="D30" s="162" t="s">
        <v>81</v>
      </c>
      <c r="E30" s="14">
        <v>2015</v>
      </c>
      <c r="F30" s="57"/>
      <c r="G30" s="57"/>
    </row>
    <row r="31" spans="1:7" ht="12.75">
      <c r="A31" s="10">
        <v>13</v>
      </c>
      <c r="B31" s="164" t="s">
        <v>566</v>
      </c>
      <c r="C31" s="162" t="s">
        <v>181</v>
      </c>
      <c r="D31" s="162" t="s">
        <v>81</v>
      </c>
      <c r="E31" s="14">
        <v>2013</v>
      </c>
      <c r="F31" s="57"/>
      <c r="G31" s="57"/>
    </row>
    <row r="32" spans="1:7" ht="12.75">
      <c r="A32" s="10">
        <v>14</v>
      </c>
      <c r="B32" s="164" t="s">
        <v>130</v>
      </c>
      <c r="C32" s="162" t="s">
        <v>167</v>
      </c>
      <c r="D32" s="162" t="s">
        <v>203</v>
      </c>
      <c r="E32" s="14">
        <v>2013</v>
      </c>
      <c r="F32" s="57"/>
      <c r="G32" s="57"/>
    </row>
    <row r="33" spans="1:7" ht="12.75">
      <c r="A33" s="10">
        <v>15</v>
      </c>
      <c r="B33" s="162" t="s">
        <v>559</v>
      </c>
      <c r="C33" s="162" t="s">
        <v>560</v>
      </c>
      <c r="D33" s="162" t="s">
        <v>203</v>
      </c>
      <c r="E33" s="14">
        <v>2012</v>
      </c>
      <c r="F33" s="57"/>
      <c r="G33" s="57"/>
    </row>
    <row r="34" spans="1:7" ht="12.75">
      <c r="A34" s="10">
        <v>16</v>
      </c>
      <c r="B34" s="162" t="s">
        <v>391</v>
      </c>
      <c r="C34" s="162" t="s">
        <v>392</v>
      </c>
      <c r="D34" s="162" t="s">
        <v>291</v>
      </c>
      <c r="E34" s="14">
        <v>2012</v>
      </c>
      <c r="F34" s="57"/>
      <c r="G34" s="57"/>
    </row>
    <row r="35" spans="1:7" ht="12.75">
      <c r="A35" s="10">
        <v>17</v>
      </c>
      <c r="B35" s="164" t="s">
        <v>356</v>
      </c>
      <c r="C35" s="162" t="s">
        <v>141</v>
      </c>
      <c r="D35" s="162" t="s">
        <v>357</v>
      </c>
      <c r="E35" s="14">
        <v>2013</v>
      </c>
      <c r="F35" s="57"/>
      <c r="G35" s="57"/>
    </row>
    <row r="36" spans="1:7" ht="12.75">
      <c r="A36" s="10">
        <v>18</v>
      </c>
      <c r="B36" s="162" t="s">
        <v>611</v>
      </c>
      <c r="C36" s="162" t="s">
        <v>553</v>
      </c>
      <c r="D36" s="162" t="s">
        <v>77</v>
      </c>
      <c r="E36" s="10">
        <v>2012</v>
      </c>
      <c r="F36" s="57"/>
      <c r="G36" s="57"/>
    </row>
    <row r="37" spans="1:7" ht="12.75">
      <c r="A37" s="10">
        <v>19</v>
      </c>
      <c r="B37" s="164" t="s">
        <v>575</v>
      </c>
      <c r="C37" s="162" t="s">
        <v>576</v>
      </c>
      <c r="D37" s="162" t="s">
        <v>88</v>
      </c>
      <c r="E37" s="14">
        <v>2013</v>
      </c>
      <c r="F37" s="57"/>
      <c r="G37" s="57"/>
    </row>
    <row r="38" spans="1:7" ht="12.75">
      <c r="A38" s="10">
        <v>20</v>
      </c>
      <c r="B38" s="162" t="s">
        <v>567</v>
      </c>
      <c r="C38" s="162" t="s">
        <v>220</v>
      </c>
      <c r="D38" s="162" t="s">
        <v>117</v>
      </c>
      <c r="E38" s="14">
        <v>2012</v>
      </c>
      <c r="F38" s="57"/>
      <c r="G38" s="57"/>
    </row>
    <row r="39" spans="1:7" ht="12.75">
      <c r="A39" s="10">
        <v>21</v>
      </c>
      <c r="B39" s="162" t="s">
        <v>554</v>
      </c>
      <c r="C39" s="162" t="s">
        <v>555</v>
      </c>
      <c r="D39" s="162" t="s">
        <v>208</v>
      </c>
      <c r="E39" s="14">
        <v>2012</v>
      </c>
      <c r="F39" s="57"/>
      <c r="G39" s="57"/>
    </row>
    <row r="40" spans="1:7" ht="12.75">
      <c r="A40" s="10">
        <v>22</v>
      </c>
      <c r="B40" s="162" t="s">
        <v>470</v>
      </c>
      <c r="C40" s="162" t="s">
        <v>371</v>
      </c>
      <c r="D40" s="162" t="s">
        <v>212</v>
      </c>
      <c r="E40" s="14">
        <v>2012</v>
      </c>
      <c r="F40" s="57"/>
      <c r="G40" s="57"/>
    </row>
    <row r="41" spans="1:7" ht="12.75">
      <c r="A41" s="10">
        <v>23</v>
      </c>
      <c r="B41" s="162" t="s">
        <v>607</v>
      </c>
      <c r="C41" s="162" t="s">
        <v>608</v>
      </c>
      <c r="D41" s="162" t="s">
        <v>291</v>
      </c>
      <c r="E41" s="10">
        <v>2012</v>
      </c>
      <c r="F41" s="57"/>
      <c r="G41" s="57"/>
    </row>
    <row r="42" spans="1:7" ht="12.75">
      <c r="A42" s="10">
        <v>24</v>
      </c>
      <c r="B42" s="164" t="s">
        <v>568</v>
      </c>
      <c r="C42" s="162" t="s">
        <v>127</v>
      </c>
      <c r="D42" s="162" t="s">
        <v>357</v>
      </c>
      <c r="E42" s="14">
        <v>2013</v>
      </c>
      <c r="F42" s="57"/>
      <c r="G42" s="57"/>
    </row>
    <row r="43" spans="1:7" ht="12.75">
      <c r="A43" s="10">
        <v>25</v>
      </c>
      <c r="B43" s="164" t="s">
        <v>616</v>
      </c>
      <c r="C43" s="162" t="s">
        <v>617</v>
      </c>
      <c r="D43" s="162" t="s">
        <v>357</v>
      </c>
      <c r="E43" s="10">
        <v>2014</v>
      </c>
      <c r="F43" s="57"/>
      <c r="G43" s="57"/>
    </row>
    <row r="44" spans="1:7" ht="12.75">
      <c r="A44" s="10">
        <v>26</v>
      </c>
      <c r="B44" s="164" t="s">
        <v>612</v>
      </c>
      <c r="C44" s="162" t="s">
        <v>220</v>
      </c>
      <c r="D44" s="162" t="s">
        <v>243</v>
      </c>
      <c r="E44" s="10">
        <v>2015</v>
      </c>
      <c r="F44" s="57"/>
      <c r="G44" s="57"/>
    </row>
    <row r="45" spans="1:7" ht="12.75">
      <c r="A45" s="186">
        <v>27</v>
      </c>
      <c r="B45" s="164" t="s">
        <v>626</v>
      </c>
      <c r="C45" s="162" t="s">
        <v>627</v>
      </c>
      <c r="D45" s="162" t="s">
        <v>243</v>
      </c>
      <c r="E45" s="10">
        <v>2016</v>
      </c>
      <c r="F45" s="57"/>
      <c r="G45" s="57"/>
    </row>
    <row r="46" spans="2:7" s="10" customFormat="1" ht="12.75">
      <c r="B46" s="56"/>
      <c r="C46" s="56"/>
      <c r="D46" s="56"/>
      <c r="F46" s="57"/>
      <c r="G46" s="57"/>
    </row>
    <row r="47" spans="2:7" s="10" customFormat="1" ht="12.75">
      <c r="B47" s="56"/>
      <c r="C47" s="56"/>
      <c r="D47" s="56"/>
      <c r="F47" s="57"/>
      <c r="G47" s="57"/>
    </row>
    <row r="48" spans="2:7" ht="12.75">
      <c r="B48" s="70" t="s">
        <v>95</v>
      </c>
      <c r="C48" s="160" t="s">
        <v>360</v>
      </c>
      <c r="D48" s="132" t="s">
        <v>361</v>
      </c>
      <c r="E48" s="194" t="s">
        <v>362</v>
      </c>
      <c r="F48" s="52" t="s">
        <v>78</v>
      </c>
      <c r="G48" s="52" t="s">
        <v>79</v>
      </c>
    </row>
    <row r="49" spans="2:7" ht="12.75">
      <c r="B49" s="59" t="s">
        <v>647</v>
      </c>
      <c r="C49" s="63"/>
      <c r="D49" s="63"/>
      <c r="E49" s="60"/>
      <c r="F49" s="61"/>
      <c r="G49" s="61"/>
    </row>
    <row r="50" spans="1:8" ht="12.75">
      <c r="A50" s="10">
        <v>1</v>
      </c>
      <c r="B50" s="164" t="s">
        <v>601</v>
      </c>
      <c r="C50" s="162" t="s">
        <v>602</v>
      </c>
      <c r="D50" s="162" t="s">
        <v>323</v>
      </c>
      <c r="E50" s="14">
        <v>2011</v>
      </c>
      <c r="F50" s="57"/>
      <c r="G50" s="57"/>
      <c r="H50" s="10"/>
    </row>
    <row r="51" spans="1:8" ht="12.75">
      <c r="A51">
        <v>2</v>
      </c>
      <c r="B51" s="162" t="s">
        <v>164</v>
      </c>
      <c r="C51" s="162" t="s">
        <v>469</v>
      </c>
      <c r="D51" s="162" t="s">
        <v>117</v>
      </c>
      <c r="E51" s="14">
        <v>2010</v>
      </c>
      <c r="F51" s="57"/>
      <c r="G51" s="57"/>
      <c r="H51" s="10"/>
    </row>
    <row r="52" spans="1:8" ht="12.75">
      <c r="A52" s="10">
        <v>3</v>
      </c>
      <c r="B52" s="164" t="s">
        <v>579</v>
      </c>
      <c r="C52" s="162" t="s">
        <v>580</v>
      </c>
      <c r="D52" s="162" t="s">
        <v>142</v>
      </c>
      <c r="E52" s="14">
        <v>2011</v>
      </c>
      <c r="F52" s="57"/>
      <c r="G52" s="57"/>
      <c r="H52" s="10"/>
    </row>
    <row r="53" spans="1:8" ht="12.75">
      <c r="A53">
        <v>4</v>
      </c>
      <c r="B53" s="162" t="s">
        <v>330</v>
      </c>
      <c r="C53" s="162" t="s">
        <v>331</v>
      </c>
      <c r="D53" s="162" t="s">
        <v>77</v>
      </c>
      <c r="E53" s="14">
        <v>2010</v>
      </c>
      <c r="F53" s="57"/>
      <c r="G53" s="57"/>
      <c r="H53" s="10"/>
    </row>
    <row r="54" spans="1:8" ht="12.75">
      <c r="A54" s="10">
        <v>5</v>
      </c>
      <c r="B54" s="162" t="s">
        <v>307</v>
      </c>
      <c r="C54" s="162" t="s">
        <v>201</v>
      </c>
      <c r="D54" s="162" t="s">
        <v>81</v>
      </c>
      <c r="E54" s="14">
        <v>2011</v>
      </c>
      <c r="F54" s="57"/>
      <c r="G54" s="57"/>
      <c r="H54" s="10"/>
    </row>
    <row r="55" spans="1:8" ht="12.75">
      <c r="A55">
        <v>6</v>
      </c>
      <c r="B55" s="164" t="s">
        <v>332</v>
      </c>
      <c r="C55" s="162" t="s">
        <v>116</v>
      </c>
      <c r="D55" s="162" t="s">
        <v>89</v>
      </c>
      <c r="E55" s="14">
        <v>2011</v>
      </c>
      <c r="F55" s="57"/>
      <c r="G55" s="57"/>
      <c r="H55" s="10"/>
    </row>
    <row r="56" spans="1:8" ht="12.75">
      <c r="A56" s="10">
        <v>7</v>
      </c>
      <c r="B56" s="162" t="s">
        <v>311</v>
      </c>
      <c r="C56" s="162" t="s">
        <v>277</v>
      </c>
      <c r="D56" s="162" t="s">
        <v>108</v>
      </c>
      <c r="E56" s="14">
        <v>2010</v>
      </c>
      <c r="F56" s="57"/>
      <c r="G56" s="57"/>
      <c r="H56" s="10"/>
    </row>
    <row r="57" spans="1:8" ht="12.75">
      <c r="A57">
        <v>8</v>
      </c>
      <c r="B57" s="164" t="s">
        <v>596</v>
      </c>
      <c r="C57" s="162" t="s">
        <v>597</v>
      </c>
      <c r="D57" s="162" t="s">
        <v>117</v>
      </c>
      <c r="E57" s="14">
        <v>2011</v>
      </c>
      <c r="F57" s="57"/>
      <c r="G57" s="57"/>
      <c r="H57" s="10"/>
    </row>
    <row r="58" spans="1:8" ht="12.75">
      <c r="A58" s="10">
        <v>9</v>
      </c>
      <c r="B58" s="162" t="s">
        <v>449</v>
      </c>
      <c r="C58" s="162" t="s">
        <v>450</v>
      </c>
      <c r="D58" s="162" t="s">
        <v>114</v>
      </c>
      <c r="E58" s="14">
        <v>2010</v>
      </c>
      <c r="F58" s="57"/>
      <c r="G58" s="57"/>
      <c r="H58" s="10"/>
    </row>
    <row r="59" spans="1:8" ht="12.75">
      <c r="A59">
        <v>10</v>
      </c>
      <c r="B59" s="164" t="s">
        <v>572</v>
      </c>
      <c r="C59" s="162" t="s">
        <v>573</v>
      </c>
      <c r="D59" s="162" t="s">
        <v>213</v>
      </c>
      <c r="E59" s="14">
        <v>2011</v>
      </c>
      <c r="F59" s="57"/>
      <c r="G59" s="57"/>
      <c r="H59" s="10"/>
    </row>
    <row r="60" spans="1:8" ht="12.75">
      <c r="A60" s="10">
        <v>11</v>
      </c>
      <c r="B60" s="162" t="s">
        <v>324</v>
      </c>
      <c r="C60" s="162" t="s">
        <v>277</v>
      </c>
      <c r="D60" s="162" t="s">
        <v>264</v>
      </c>
      <c r="E60" s="14">
        <v>2010</v>
      </c>
      <c r="F60" s="57"/>
      <c r="G60" s="57"/>
      <c r="H60" s="10"/>
    </row>
    <row r="61" spans="1:8" ht="12.75">
      <c r="A61" s="186">
        <v>12</v>
      </c>
      <c r="B61" s="164" t="s">
        <v>289</v>
      </c>
      <c r="C61" s="162" t="s">
        <v>350</v>
      </c>
      <c r="D61" s="162" t="s">
        <v>108</v>
      </c>
      <c r="E61" s="14">
        <v>2011</v>
      </c>
      <c r="F61" s="57"/>
      <c r="G61" s="57"/>
      <c r="H61" s="10"/>
    </row>
    <row r="62" spans="2:7" s="10" customFormat="1" ht="12.75">
      <c r="B62" s="162"/>
      <c r="C62" s="162"/>
      <c r="D62" s="162"/>
      <c r="E62" s="14"/>
      <c r="F62" s="57"/>
      <c r="G62" s="57"/>
    </row>
    <row r="63" spans="2:4" ht="12.75">
      <c r="B63" s="56"/>
      <c r="C63" s="44"/>
      <c r="D63" s="44"/>
    </row>
    <row r="64" spans="2:7" ht="12.75">
      <c r="B64" s="70" t="s">
        <v>95</v>
      </c>
      <c r="C64" s="160" t="s">
        <v>360</v>
      </c>
      <c r="D64" s="132" t="s">
        <v>361</v>
      </c>
      <c r="E64" s="194" t="s">
        <v>362</v>
      </c>
      <c r="F64" s="52" t="s">
        <v>78</v>
      </c>
      <c r="G64" s="52" t="s">
        <v>79</v>
      </c>
    </row>
    <row r="65" spans="2:7" ht="12.75">
      <c r="B65" s="64" t="s">
        <v>645</v>
      </c>
      <c r="C65" s="65"/>
      <c r="D65" s="65"/>
      <c r="E65" s="65"/>
      <c r="F65" s="66"/>
      <c r="G65" s="66"/>
    </row>
    <row r="66" spans="1:7" ht="12.75">
      <c r="A66" s="10">
        <v>1</v>
      </c>
      <c r="B66" s="164" t="s">
        <v>550</v>
      </c>
      <c r="C66" s="162" t="s">
        <v>126</v>
      </c>
      <c r="D66" s="162" t="s">
        <v>264</v>
      </c>
      <c r="E66" s="14">
        <v>2011</v>
      </c>
      <c r="F66" s="57"/>
      <c r="G66" s="57"/>
    </row>
    <row r="67" spans="1:7" ht="12.75">
      <c r="A67" s="10">
        <v>2</v>
      </c>
      <c r="B67" s="162" t="s">
        <v>394</v>
      </c>
      <c r="C67" s="162" t="s">
        <v>204</v>
      </c>
      <c r="D67" s="162" t="s">
        <v>108</v>
      </c>
      <c r="E67" s="14">
        <v>2010</v>
      </c>
      <c r="F67" s="57"/>
      <c r="G67" s="57"/>
    </row>
    <row r="68" spans="1:7" ht="12.75">
      <c r="A68" s="10">
        <v>3</v>
      </c>
      <c r="B68" s="162" t="s">
        <v>504</v>
      </c>
      <c r="C68" s="162" t="s">
        <v>204</v>
      </c>
      <c r="D68" s="162" t="s">
        <v>108</v>
      </c>
      <c r="E68" s="14">
        <v>2010</v>
      </c>
      <c r="F68" s="57"/>
      <c r="G68" s="57"/>
    </row>
    <row r="69" spans="1:7" ht="12.75">
      <c r="A69" s="10">
        <v>4</v>
      </c>
      <c r="B69" s="162" t="s">
        <v>262</v>
      </c>
      <c r="C69" s="162" t="s">
        <v>200</v>
      </c>
      <c r="D69" s="162" t="s">
        <v>243</v>
      </c>
      <c r="E69" s="14">
        <v>2010</v>
      </c>
      <c r="F69" s="57"/>
      <c r="G69" s="57"/>
    </row>
    <row r="70" spans="1:7" ht="12.75">
      <c r="A70" s="10">
        <v>5</v>
      </c>
      <c r="B70" s="164" t="s">
        <v>623</v>
      </c>
      <c r="C70" s="162" t="s">
        <v>371</v>
      </c>
      <c r="D70" s="162" t="s">
        <v>243</v>
      </c>
      <c r="E70" s="10">
        <v>2011</v>
      </c>
      <c r="F70" s="57"/>
      <c r="G70" s="57"/>
    </row>
    <row r="71" spans="1:7" ht="12.75">
      <c r="A71" s="10">
        <v>6</v>
      </c>
      <c r="B71" s="164" t="s">
        <v>147</v>
      </c>
      <c r="C71" s="162" t="s">
        <v>148</v>
      </c>
      <c r="D71" s="162" t="s">
        <v>117</v>
      </c>
      <c r="E71" s="14">
        <v>2011</v>
      </c>
      <c r="F71" s="57"/>
      <c r="G71" s="57"/>
    </row>
    <row r="72" spans="1:7" ht="12.75">
      <c r="A72" s="10">
        <v>7</v>
      </c>
      <c r="B72" s="162" t="s">
        <v>545</v>
      </c>
      <c r="C72" s="162" t="s">
        <v>546</v>
      </c>
      <c r="D72" s="162" t="s">
        <v>208</v>
      </c>
      <c r="E72" s="14">
        <v>2010</v>
      </c>
      <c r="F72" s="57"/>
      <c r="G72" s="57"/>
    </row>
    <row r="73" spans="1:7" ht="12.75">
      <c r="A73" s="10">
        <v>8</v>
      </c>
      <c r="B73" s="164" t="s">
        <v>434</v>
      </c>
      <c r="C73" s="162" t="s">
        <v>435</v>
      </c>
      <c r="D73" s="162" t="s">
        <v>124</v>
      </c>
      <c r="E73" s="14">
        <v>2011</v>
      </c>
      <c r="F73" s="57"/>
      <c r="G73" s="57"/>
    </row>
    <row r="74" spans="1:7" ht="12.75">
      <c r="A74" s="10">
        <v>9</v>
      </c>
      <c r="B74" s="162" t="s">
        <v>621</v>
      </c>
      <c r="C74" s="162" t="s">
        <v>321</v>
      </c>
      <c r="D74" s="162" t="s">
        <v>243</v>
      </c>
      <c r="E74" s="14">
        <v>2010</v>
      </c>
      <c r="F74" s="57"/>
      <c r="G74" s="57"/>
    </row>
    <row r="75" spans="1:7" ht="12.75">
      <c r="A75" s="10">
        <v>10</v>
      </c>
      <c r="B75" s="162" t="s">
        <v>537</v>
      </c>
      <c r="C75" s="162" t="s">
        <v>374</v>
      </c>
      <c r="D75" s="162" t="s">
        <v>357</v>
      </c>
      <c r="E75" s="14">
        <v>2010</v>
      </c>
      <c r="F75" s="57"/>
      <c r="G75" s="57"/>
    </row>
    <row r="76" spans="1:7" ht="12.75">
      <c r="A76" s="10">
        <v>11</v>
      </c>
      <c r="B76" s="164" t="s">
        <v>494</v>
      </c>
      <c r="C76" s="162" t="s">
        <v>499</v>
      </c>
      <c r="D76" s="162" t="s">
        <v>243</v>
      </c>
      <c r="E76" s="14">
        <v>2011</v>
      </c>
      <c r="F76" s="57"/>
      <c r="G76" s="57"/>
    </row>
    <row r="77" spans="1:7" ht="12.75">
      <c r="A77" s="10">
        <v>12</v>
      </c>
      <c r="B77" s="164" t="s">
        <v>556</v>
      </c>
      <c r="C77" s="162" t="s">
        <v>80</v>
      </c>
      <c r="D77" s="162" t="s">
        <v>142</v>
      </c>
      <c r="E77" s="14">
        <v>2011</v>
      </c>
      <c r="F77" s="57"/>
      <c r="G77" s="57"/>
    </row>
    <row r="78" spans="1:7" ht="12.75">
      <c r="A78" s="10">
        <v>13</v>
      </c>
      <c r="B78" s="162" t="s">
        <v>436</v>
      </c>
      <c r="C78" s="162" t="s">
        <v>437</v>
      </c>
      <c r="D78" s="162" t="s">
        <v>124</v>
      </c>
      <c r="E78" s="14">
        <v>2010</v>
      </c>
      <c r="F78" s="57"/>
      <c r="G78" s="57"/>
    </row>
    <row r="79" spans="1:7" ht="12.75">
      <c r="A79" s="10">
        <v>14</v>
      </c>
      <c r="B79" s="162" t="s">
        <v>505</v>
      </c>
      <c r="C79" s="162" t="s">
        <v>181</v>
      </c>
      <c r="D79" s="162" t="s">
        <v>108</v>
      </c>
      <c r="E79" s="14">
        <v>2010</v>
      </c>
      <c r="F79" s="57"/>
      <c r="G79" s="57"/>
    </row>
    <row r="80" spans="1:7" ht="12.75">
      <c r="A80" s="10">
        <v>15</v>
      </c>
      <c r="B80" s="162" t="s">
        <v>431</v>
      </c>
      <c r="C80" s="162" t="s">
        <v>432</v>
      </c>
      <c r="D80" s="162" t="s">
        <v>142</v>
      </c>
      <c r="E80" s="14">
        <v>2010</v>
      </c>
      <c r="F80" s="57"/>
      <c r="G80" s="57"/>
    </row>
    <row r="81" spans="1:7" ht="12.75">
      <c r="A81" s="10">
        <v>16</v>
      </c>
      <c r="B81" s="164" t="s">
        <v>441</v>
      </c>
      <c r="C81" s="162" t="s">
        <v>204</v>
      </c>
      <c r="D81" s="162" t="s">
        <v>111</v>
      </c>
      <c r="E81" s="14">
        <v>2011</v>
      </c>
      <c r="F81" s="57"/>
      <c r="G81" s="57"/>
    </row>
    <row r="82" spans="1:7" ht="12.75">
      <c r="A82" s="10">
        <v>17</v>
      </c>
      <c r="B82" s="164" t="s">
        <v>552</v>
      </c>
      <c r="C82" s="162" t="s">
        <v>553</v>
      </c>
      <c r="D82" s="162" t="s">
        <v>89</v>
      </c>
      <c r="E82" s="14">
        <v>2011</v>
      </c>
      <c r="F82" s="57"/>
      <c r="G82" s="57"/>
    </row>
    <row r="83" spans="1:7" ht="12.75">
      <c r="A83" s="10">
        <v>18</v>
      </c>
      <c r="B83" s="164" t="s">
        <v>564</v>
      </c>
      <c r="C83" s="162" t="s">
        <v>565</v>
      </c>
      <c r="D83" s="162" t="s">
        <v>188</v>
      </c>
      <c r="E83" s="14">
        <v>2011</v>
      </c>
      <c r="F83" s="57"/>
      <c r="G83" s="57"/>
    </row>
    <row r="84" spans="1:7" ht="12.75">
      <c r="A84" s="10">
        <v>19</v>
      </c>
      <c r="B84" s="162" t="s">
        <v>320</v>
      </c>
      <c r="C84" s="162" t="s">
        <v>321</v>
      </c>
      <c r="D84" s="162" t="s">
        <v>203</v>
      </c>
      <c r="E84" s="14">
        <v>2010</v>
      </c>
      <c r="F84" s="57"/>
      <c r="G84" s="57"/>
    </row>
    <row r="85" spans="1:7" ht="12.75">
      <c r="A85" s="10">
        <v>20</v>
      </c>
      <c r="B85" s="164" t="s">
        <v>130</v>
      </c>
      <c r="C85" s="162" t="s">
        <v>279</v>
      </c>
      <c r="D85" s="162" t="s">
        <v>203</v>
      </c>
      <c r="E85" s="14">
        <v>2011</v>
      </c>
      <c r="F85" s="57"/>
      <c r="G85" s="57"/>
    </row>
    <row r="86" spans="1:7" ht="12.75">
      <c r="A86" s="10">
        <v>21</v>
      </c>
      <c r="B86" s="164" t="s">
        <v>574</v>
      </c>
      <c r="C86" s="162" t="s">
        <v>353</v>
      </c>
      <c r="D86" s="162" t="s">
        <v>117</v>
      </c>
      <c r="E86" s="14">
        <v>2011</v>
      </c>
      <c r="F86" s="57"/>
      <c r="G86" s="57"/>
    </row>
    <row r="87" spans="1:7" ht="12.75">
      <c r="A87" s="10">
        <v>22</v>
      </c>
      <c r="B87" s="162" t="s">
        <v>172</v>
      </c>
      <c r="C87" s="162" t="s">
        <v>173</v>
      </c>
      <c r="D87" s="162" t="s">
        <v>108</v>
      </c>
      <c r="E87" s="14">
        <v>2010</v>
      </c>
      <c r="F87" s="57"/>
      <c r="G87" s="57"/>
    </row>
    <row r="88" spans="1:7" ht="12.75">
      <c r="A88" s="10">
        <v>23</v>
      </c>
      <c r="B88" s="162" t="s">
        <v>635</v>
      </c>
      <c r="C88" s="162" t="s">
        <v>275</v>
      </c>
      <c r="D88" s="162" t="s">
        <v>291</v>
      </c>
      <c r="E88" s="14">
        <v>2010</v>
      </c>
      <c r="F88" s="57"/>
      <c r="G88" s="57"/>
    </row>
    <row r="89" spans="1:8" ht="12.75">
      <c r="A89" s="10">
        <v>24</v>
      </c>
      <c r="B89" s="164" t="s">
        <v>606</v>
      </c>
      <c r="C89" s="162" t="s">
        <v>134</v>
      </c>
      <c r="D89" s="162" t="s">
        <v>213</v>
      </c>
      <c r="E89" s="10">
        <v>2011</v>
      </c>
      <c r="F89" s="57"/>
      <c r="G89" s="57"/>
      <c r="H89" s="10"/>
    </row>
    <row r="90" spans="1:8" ht="12.75">
      <c r="A90" s="10">
        <v>25</v>
      </c>
      <c r="B90" s="162" t="s">
        <v>543</v>
      </c>
      <c r="C90" s="162" t="s">
        <v>544</v>
      </c>
      <c r="D90" s="162" t="s">
        <v>212</v>
      </c>
      <c r="E90" s="14">
        <v>2010</v>
      </c>
      <c r="F90" s="57"/>
      <c r="G90" s="57"/>
      <c r="H90" s="10"/>
    </row>
    <row r="91" spans="1:8" ht="12.75">
      <c r="A91" s="10">
        <v>26</v>
      </c>
      <c r="B91" s="162" t="s">
        <v>271</v>
      </c>
      <c r="C91" s="162" t="s">
        <v>190</v>
      </c>
      <c r="D91" s="162" t="s">
        <v>213</v>
      </c>
      <c r="E91" s="14">
        <v>2010</v>
      </c>
      <c r="F91" s="57"/>
      <c r="G91" s="57"/>
      <c r="H91" s="10"/>
    </row>
    <row r="92" spans="1:8" ht="12.75">
      <c r="A92" s="10">
        <v>27</v>
      </c>
      <c r="B92" s="162" t="s">
        <v>497</v>
      </c>
      <c r="C92" s="162" t="s">
        <v>498</v>
      </c>
      <c r="D92" s="162" t="s">
        <v>388</v>
      </c>
      <c r="E92" s="14">
        <v>2010</v>
      </c>
      <c r="F92" s="57"/>
      <c r="G92" s="57"/>
      <c r="H92" s="10"/>
    </row>
    <row r="93" spans="1:7" s="10" customFormat="1" ht="12.75">
      <c r="A93" s="10">
        <v>28</v>
      </c>
      <c r="B93" s="162" t="s">
        <v>548</v>
      </c>
      <c r="C93" s="162" t="s">
        <v>437</v>
      </c>
      <c r="D93" s="162" t="s">
        <v>89</v>
      </c>
      <c r="E93" s="14">
        <v>2010</v>
      </c>
      <c r="F93" s="57"/>
      <c r="G93" s="57"/>
    </row>
    <row r="94" spans="1:7" s="10" customFormat="1" ht="12.75">
      <c r="A94" s="10">
        <v>29</v>
      </c>
      <c r="B94" s="162" t="s">
        <v>351</v>
      </c>
      <c r="C94" s="162" t="s">
        <v>234</v>
      </c>
      <c r="D94" s="162" t="s">
        <v>117</v>
      </c>
      <c r="E94" s="14">
        <v>2010</v>
      </c>
      <c r="F94" s="57"/>
      <c r="G94" s="57"/>
    </row>
    <row r="95" spans="1:10" s="10" customFormat="1" ht="12.75">
      <c r="A95" s="10">
        <v>30</v>
      </c>
      <c r="B95" s="164" t="s">
        <v>471</v>
      </c>
      <c r="C95" s="162" t="s">
        <v>397</v>
      </c>
      <c r="D95" s="162" t="s">
        <v>212</v>
      </c>
      <c r="E95" s="14">
        <v>2011</v>
      </c>
      <c r="F95" s="57"/>
      <c r="G95" s="57"/>
      <c r="J95" s="56"/>
    </row>
    <row r="96" spans="1:7" s="10" customFormat="1" ht="12.75">
      <c r="A96" s="10">
        <v>31</v>
      </c>
      <c r="B96" s="164" t="s">
        <v>149</v>
      </c>
      <c r="C96" s="162" t="s">
        <v>354</v>
      </c>
      <c r="D96" s="162" t="s">
        <v>209</v>
      </c>
      <c r="E96" s="14">
        <v>2011</v>
      </c>
      <c r="F96" s="57"/>
      <c r="G96" s="57"/>
    </row>
    <row r="97" spans="1:7" s="10" customFormat="1" ht="12.75">
      <c r="A97" s="10">
        <v>32</v>
      </c>
      <c r="B97" s="164" t="s">
        <v>149</v>
      </c>
      <c r="C97" s="162" t="s">
        <v>204</v>
      </c>
      <c r="D97" s="162" t="s">
        <v>114</v>
      </c>
      <c r="E97" s="14">
        <v>2011</v>
      </c>
      <c r="F97" s="57"/>
      <c r="G97" s="57"/>
    </row>
    <row r="98" spans="1:7" s="10" customFormat="1" ht="12.75">
      <c r="A98" s="10">
        <v>33</v>
      </c>
      <c r="B98" s="164" t="s">
        <v>622</v>
      </c>
      <c r="C98" s="162" t="s">
        <v>134</v>
      </c>
      <c r="D98" s="162" t="s">
        <v>243</v>
      </c>
      <c r="E98" s="14">
        <v>2011</v>
      </c>
      <c r="F98" s="57"/>
      <c r="G98" s="57"/>
    </row>
    <row r="99" spans="1:7" s="10" customFormat="1" ht="12.75">
      <c r="A99" s="10">
        <v>34</v>
      </c>
      <c r="B99" s="164" t="s">
        <v>569</v>
      </c>
      <c r="C99" s="162" t="s">
        <v>570</v>
      </c>
      <c r="D99" s="162" t="s">
        <v>188</v>
      </c>
      <c r="E99" s="14">
        <v>2011</v>
      </c>
      <c r="F99" s="57"/>
      <c r="G99" s="57"/>
    </row>
    <row r="100" spans="1:7" s="10" customFormat="1" ht="12.75">
      <c r="A100" s="10">
        <v>35</v>
      </c>
      <c r="B100" s="164" t="s">
        <v>170</v>
      </c>
      <c r="C100" s="162" t="s">
        <v>171</v>
      </c>
      <c r="D100" s="162" t="s">
        <v>108</v>
      </c>
      <c r="E100" s="14">
        <v>2011</v>
      </c>
      <c r="F100" s="57"/>
      <c r="G100" s="57"/>
    </row>
    <row r="101" spans="1:7" s="10" customFormat="1" ht="12.75">
      <c r="A101" s="10">
        <v>36</v>
      </c>
      <c r="B101" s="164" t="s">
        <v>624</v>
      </c>
      <c r="C101" s="162" t="s">
        <v>625</v>
      </c>
      <c r="D101" s="162" t="s">
        <v>243</v>
      </c>
      <c r="E101" s="10">
        <v>2011</v>
      </c>
      <c r="F101" s="57"/>
      <c r="G101" s="57"/>
    </row>
    <row r="102" spans="1:7" s="10" customFormat="1" ht="12.75">
      <c r="A102" s="10">
        <v>37</v>
      </c>
      <c r="B102" s="164" t="s">
        <v>586</v>
      </c>
      <c r="C102" s="162" t="s">
        <v>80</v>
      </c>
      <c r="D102" s="162" t="s">
        <v>587</v>
      </c>
      <c r="E102" s="14">
        <v>2011</v>
      </c>
      <c r="F102" s="57"/>
      <c r="G102" s="57"/>
    </row>
    <row r="103" spans="1:7" s="10" customFormat="1" ht="12.75">
      <c r="A103" s="10">
        <v>38</v>
      </c>
      <c r="B103" s="164" t="s">
        <v>168</v>
      </c>
      <c r="C103" s="162" t="s">
        <v>169</v>
      </c>
      <c r="D103" s="162" t="s">
        <v>108</v>
      </c>
      <c r="E103" s="14">
        <v>2011</v>
      </c>
      <c r="F103" s="57"/>
      <c r="G103" s="57"/>
    </row>
    <row r="104" spans="1:8" ht="12.75">
      <c r="A104" s="10">
        <v>39</v>
      </c>
      <c r="B104" s="162" t="s">
        <v>150</v>
      </c>
      <c r="C104" s="162" t="s">
        <v>110</v>
      </c>
      <c r="D104" s="162" t="s">
        <v>124</v>
      </c>
      <c r="E104" s="14">
        <v>2010</v>
      </c>
      <c r="F104" s="57"/>
      <c r="G104" s="57"/>
      <c r="H104" s="10"/>
    </row>
    <row r="105" spans="1:8" ht="12.75">
      <c r="A105" s="10">
        <v>40</v>
      </c>
      <c r="B105" s="164" t="s">
        <v>614</v>
      </c>
      <c r="C105" s="162" t="s">
        <v>76</v>
      </c>
      <c r="D105" s="162" t="s">
        <v>111</v>
      </c>
      <c r="E105" s="10">
        <v>2011</v>
      </c>
      <c r="F105" s="57"/>
      <c r="G105" s="57"/>
      <c r="H105" s="10"/>
    </row>
    <row r="106" spans="1:8" ht="12.75">
      <c r="A106" s="10">
        <v>41</v>
      </c>
      <c r="B106" s="162" t="s">
        <v>547</v>
      </c>
      <c r="C106" s="162" t="s">
        <v>126</v>
      </c>
      <c r="D106" s="162" t="s">
        <v>209</v>
      </c>
      <c r="E106" s="14">
        <v>2010</v>
      </c>
      <c r="F106" s="57"/>
      <c r="G106" s="57"/>
      <c r="H106" s="10"/>
    </row>
    <row r="107" spans="1:8" ht="12.75">
      <c r="A107" s="10">
        <v>42</v>
      </c>
      <c r="B107" s="162" t="s">
        <v>536</v>
      </c>
      <c r="C107" s="162" t="s">
        <v>181</v>
      </c>
      <c r="D107" s="162" t="s">
        <v>323</v>
      </c>
      <c r="E107" s="14">
        <v>2010</v>
      </c>
      <c r="F107" s="57"/>
      <c r="G107" s="57"/>
      <c r="H107" s="10"/>
    </row>
    <row r="108" spans="1:8" ht="12.75">
      <c r="A108" s="10">
        <v>43</v>
      </c>
      <c r="B108" s="162" t="s">
        <v>166</v>
      </c>
      <c r="C108" s="162" t="s">
        <v>167</v>
      </c>
      <c r="D108" s="162" t="s">
        <v>81</v>
      </c>
      <c r="E108" s="14">
        <v>2010</v>
      </c>
      <c r="F108" s="57"/>
      <c r="G108" s="57"/>
      <c r="H108" s="10"/>
    </row>
    <row r="109" spans="1:7" s="10" customFormat="1" ht="12.75">
      <c r="A109" s="10">
        <v>44</v>
      </c>
      <c r="B109" s="162" t="s">
        <v>309</v>
      </c>
      <c r="C109" s="162" t="s">
        <v>310</v>
      </c>
      <c r="D109" s="162" t="s">
        <v>179</v>
      </c>
      <c r="E109" s="14">
        <v>2010</v>
      </c>
      <c r="F109" s="57"/>
      <c r="G109" s="57"/>
    </row>
    <row r="110" spans="1:7" s="10" customFormat="1" ht="12.75">
      <c r="A110" s="10">
        <v>45</v>
      </c>
      <c r="B110" s="164" t="s">
        <v>609</v>
      </c>
      <c r="C110" s="162" t="s">
        <v>610</v>
      </c>
      <c r="D110" s="162" t="s">
        <v>264</v>
      </c>
      <c r="E110" s="10">
        <v>2011</v>
      </c>
      <c r="F110" s="57"/>
      <c r="G110" s="57"/>
    </row>
    <row r="111" spans="1:7" s="10" customFormat="1" ht="12.75">
      <c r="A111" s="10">
        <v>46</v>
      </c>
      <c r="B111" s="162" t="s">
        <v>502</v>
      </c>
      <c r="C111" s="162" t="s">
        <v>503</v>
      </c>
      <c r="D111" s="162" t="s">
        <v>243</v>
      </c>
      <c r="E111" s="14">
        <v>2010</v>
      </c>
      <c r="F111" s="57"/>
      <c r="G111" s="57"/>
    </row>
    <row r="112" spans="1:7" s="10" customFormat="1" ht="12.75">
      <c r="A112" s="186">
        <v>47</v>
      </c>
      <c r="B112" s="164" t="s">
        <v>613</v>
      </c>
      <c r="C112" s="162" t="s">
        <v>171</v>
      </c>
      <c r="D112" s="162" t="s">
        <v>291</v>
      </c>
      <c r="E112" s="10">
        <v>2011</v>
      </c>
      <c r="F112" s="57"/>
      <c r="G112" s="57"/>
    </row>
    <row r="113" spans="2:7" s="10" customFormat="1" ht="12.75">
      <c r="B113" s="56"/>
      <c r="C113" s="162"/>
      <c r="D113" s="162"/>
      <c r="E113" s="14"/>
      <c r="F113" s="57"/>
      <c r="G113" s="57"/>
    </row>
    <row r="114" spans="3:7" ht="12.75">
      <c r="C114" s="56"/>
      <c r="D114" s="56"/>
      <c r="E114" s="10"/>
      <c r="F114" s="57"/>
      <c r="G114" s="57"/>
    </row>
    <row r="115" spans="2:7" ht="12.75">
      <c r="B115" s="70" t="s">
        <v>95</v>
      </c>
      <c r="C115" s="160" t="s">
        <v>360</v>
      </c>
      <c r="D115" s="132" t="s">
        <v>361</v>
      </c>
      <c r="E115" s="196" t="s">
        <v>362</v>
      </c>
      <c r="F115" s="52" t="s">
        <v>78</v>
      </c>
      <c r="G115" s="52" t="s">
        <v>79</v>
      </c>
    </row>
    <row r="116" spans="2:7" ht="12.75">
      <c r="B116" s="59" t="s">
        <v>646</v>
      </c>
      <c r="C116" s="60"/>
      <c r="D116" s="60"/>
      <c r="E116" s="60"/>
      <c r="F116" s="61"/>
      <c r="G116" s="61"/>
    </row>
    <row r="117" spans="1:7" ht="12.75">
      <c r="A117" s="10">
        <v>1</v>
      </c>
      <c r="B117" s="164" t="s">
        <v>259</v>
      </c>
      <c r="C117" s="162" t="s">
        <v>260</v>
      </c>
      <c r="D117" s="162" t="s">
        <v>388</v>
      </c>
      <c r="E117" s="14">
        <v>2009</v>
      </c>
      <c r="F117" s="57"/>
      <c r="G117" s="57"/>
    </row>
    <row r="118" spans="1:7" ht="12.75">
      <c r="A118" s="10">
        <v>2</v>
      </c>
      <c r="B118" s="164" t="s">
        <v>500</v>
      </c>
      <c r="C118" s="162" t="s">
        <v>116</v>
      </c>
      <c r="D118" s="162" t="s">
        <v>108</v>
      </c>
      <c r="E118" s="14">
        <v>2009</v>
      </c>
      <c r="F118" s="57"/>
      <c r="G118" s="57"/>
    </row>
    <row r="119" spans="1:7" ht="12.75">
      <c r="A119" s="10">
        <v>3</v>
      </c>
      <c r="B119" s="164" t="s">
        <v>262</v>
      </c>
      <c r="C119" s="162" t="s">
        <v>263</v>
      </c>
      <c r="D119" s="162" t="s">
        <v>357</v>
      </c>
      <c r="E119" s="14">
        <v>2009</v>
      </c>
      <c r="F119" s="57"/>
      <c r="G119" s="57"/>
    </row>
    <row r="120" spans="1:7" ht="12.75">
      <c r="A120" s="10">
        <v>4</v>
      </c>
      <c r="B120" s="162" t="s">
        <v>345</v>
      </c>
      <c r="C120" s="162" t="s">
        <v>433</v>
      </c>
      <c r="D120" s="162" t="s">
        <v>142</v>
      </c>
      <c r="E120" s="14">
        <v>2008</v>
      </c>
      <c r="F120" s="57"/>
      <c r="G120" s="57"/>
    </row>
    <row r="121" spans="1:7" ht="12.75">
      <c r="A121" s="10">
        <v>5</v>
      </c>
      <c r="B121" s="162" t="s">
        <v>312</v>
      </c>
      <c r="C121" s="162" t="s">
        <v>313</v>
      </c>
      <c r="D121" s="162" t="s">
        <v>203</v>
      </c>
      <c r="E121" s="14">
        <v>2008</v>
      </c>
      <c r="F121" s="57"/>
      <c r="G121" s="57"/>
    </row>
    <row r="122" spans="1:7" ht="12.75">
      <c r="A122" s="10">
        <v>6</v>
      </c>
      <c r="B122" s="162" t="s">
        <v>330</v>
      </c>
      <c r="C122" s="162" t="s">
        <v>340</v>
      </c>
      <c r="D122" s="162" t="s">
        <v>77</v>
      </c>
      <c r="E122" s="14">
        <v>2008</v>
      </c>
      <c r="F122" s="57"/>
      <c r="G122" s="57"/>
    </row>
    <row r="123" spans="1:7" ht="12.75">
      <c r="A123" s="10">
        <v>7</v>
      </c>
      <c r="B123" s="162" t="s">
        <v>528</v>
      </c>
      <c r="C123" s="162" t="s">
        <v>529</v>
      </c>
      <c r="D123" s="162" t="s">
        <v>114</v>
      </c>
      <c r="E123" s="14">
        <v>2008</v>
      </c>
      <c r="F123" s="57"/>
      <c r="G123" s="57"/>
    </row>
    <row r="124" spans="1:7" s="10" customFormat="1" ht="12.75">
      <c r="A124" s="10">
        <v>8</v>
      </c>
      <c r="B124" s="162" t="s">
        <v>270</v>
      </c>
      <c r="C124" s="162" t="s">
        <v>282</v>
      </c>
      <c r="D124" s="162" t="s">
        <v>108</v>
      </c>
      <c r="E124" s="14">
        <v>2008</v>
      </c>
      <c r="F124" s="57"/>
      <c r="G124" s="57"/>
    </row>
    <row r="125" spans="1:7" s="10" customFormat="1" ht="12.75">
      <c r="A125" s="10">
        <v>9</v>
      </c>
      <c r="B125" s="162" t="s">
        <v>159</v>
      </c>
      <c r="C125" s="162" t="s">
        <v>160</v>
      </c>
      <c r="D125" s="162" t="s">
        <v>108</v>
      </c>
      <c r="E125" s="14">
        <v>2008</v>
      </c>
      <c r="F125" s="57"/>
      <c r="G125" s="57"/>
    </row>
    <row r="126" spans="1:7" s="10" customFormat="1" ht="12.75">
      <c r="A126" s="10">
        <v>10</v>
      </c>
      <c r="B126" s="164" t="s">
        <v>175</v>
      </c>
      <c r="C126" s="162" t="s">
        <v>207</v>
      </c>
      <c r="D126" s="162" t="s">
        <v>108</v>
      </c>
      <c r="E126" s="14">
        <v>2009</v>
      </c>
      <c r="F126" s="57"/>
      <c r="G126" s="57"/>
    </row>
    <row r="127" spans="1:7" s="10" customFormat="1" ht="12.75">
      <c r="A127" s="10">
        <v>11</v>
      </c>
      <c r="B127" s="162" t="s">
        <v>161</v>
      </c>
      <c r="C127" s="162" t="s">
        <v>162</v>
      </c>
      <c r="D127" s="162" t="s">
        <v>117</v>
      </c>
      <c r="E127" s="14">
        <v>2008</v>
      </c>
      <c r="F127" s="57"/>
      <c r="G127" s="57"/>
    </row>
    <row r="128" spans="1:7" ht="12.75">
      <c r="A128" s="186">
        <v>12</v>
      </c>
      <c r="B128" s="164" t="s">
        <v>389</v>
      </c>
      <c r="C128" s="162" t="s">
        <v>390</v>
      </c>
      <c r="D128" s="162" t="s">
        <v>291</v>
      </c>
      <c r="E128" s="14">
        <v>2009</v>
      </c>
      <c r="F128" s="163"/>
      <c r="G128" s="163"/>
    </row>
    <row r="129" spans="2:7" s="10" customFormat="1" ht="12.75">
      <c r="B129" s="162"/>
      <c r="C129" s="162"/>
      <c r="D129" s="162"/>
      <c r="E129" s="14"/>
      <c r="F129" s="163"/>
      <c r="G129" s="163"/>
    </row>
    <row r="130" spans="2:7" s="10" customFormat="1" ht="12.75">
      <c r="B130" s="56"/>
      <c r="C130" s="56"/>
      <c r="D130" s="56"/>
      <c r="F130" s="57"/>
      <c r="G130" s="57"/>
    </row>
    <row r="131" spans="2:7" ht="12.75">
      <c r="B131" s="70" t="s">
        <v>95</v>
      </c>
      <c r="C131" s="160" t="s">
        <v>360</v>
      </c>
      <c r="D131" s="132" t="s">
        <v>361</v>
      </c>
      <c r="E131" s="194" t="s">
        <v>362</v>
      </c>
      <c r="F131" s="52" t="s">
        <v>78</v>
      </c>
      <c r="G131" s="52" t="s">
        <v>79</v>
      </c>
    </row>
    <row r="132" spans="2:7" ht="12.75">
      <c r="B132" s="64" t="s">
        <v>644</v>
      </c>
      <c r="C132" s="65"/>
      <c r="D132" s="65"/>
      <c r="E132" s="65"/>
      <c r="F132" s="66"/>
      <c r="G132" s="66"/>
    </row>
    <row r="133" spans="1:7" ht="12.75">
      <c r="A133">
        <v>1</v>
      </c>
      <c r="B133" s="164" t="s">
        <v>533</v>
      </c>
      <c r="C133" s="162" t="s">
        <v>534</v>
      </c>
      <c r="D133" s="162" t="s">
        <v>213</v>
      </c>
      <c r="E133" s="14">
        <v>2009</v>
      </c>
      <c r="F133" s="57"/>
      <c r="G133" s="57"/>
    </row>
    <row r="134" spans="1:7" ht="12.75">
      <c r="A134" s="10">
        <v>2</v>
      </c>
      <c r="B134" s="164" t="s">
        <v>428</v>
      </c>
      <c r="C134" s="162" t="s">
        <v>429</v>
      </c>
      <c r="D134" s="162" t="s">
        <v>114</v>
      </c>
      <c r="E134" s="14">
        <v>2009</v>
      </c>
      <c r="F134" s="57"/>
      <c r="G134" s="57"/>
    </row>
    <row r="135" spans="1:7" ht="12.75">
      <c r="A135">
        <v>3</v>
      </c>
      <c r="B135" s="162" t="s">
        <v>402</v>
      </c>
      <c r="C135" s="162" t="s">
        <v>403</v>
      </c>
      <c r="D135" s="162" t="s">
        <v>208</v>
      </c>
      <c r="E135" s="14">
        <v>2008</v>
      </c>
      <c r="F135" s="57"/>
      <c r="G135" s="57"/>
    </row>
    <row r="136" spans="1:7" ht="12.75">
      <c r="A136" s="10">
        <v>4</v>
      </c>
      <c r="B136" s="164" t="s">
        <v>319</v>
      </c>
      <c r="C136" s="162" t="s">
        <v>217</v>
      </c>
      <c r="D136" s="162" t="s">
        <v>77</v>
      </c>
      <c r="E136" s="14">
        <v>2009</v>
      </c>
      <c r="F136" s="57"/>
      <c r="G136" s="57"/>
    </row>
    <row r="137" spans="1:7" ht="12.75">
      <c r="A137">
        <v>5</v>
      </c>
      <c r="B137" s="162" t="s">
        <v>424</v>
      </c>
      <c r="C137" s="162" t="s">
        <v>220</v>
      </c>
      <c r="D137" s="162" t="s">
        <v>213</v>
      </c>
      <c r="E137" s="14">
        <v>2008</v>
      </c>
      <c r="F137" s="57"/>
      <c r="G137" s="57"/>
    </row>
    <row r="138" spans="1:7" ht="12.75">
      <c r="A138" s="10">
        <v>6</v>
      </c>
      <c r="B138" s="162" t="s">
        <v>164</v>
      </c>
      <c r="C138" s="162" t="s">
        <v>165</v>
      </c>
      <c r="D138" s="162" t="s">
        <v>117</v>
      </c>
      <c r="E138" s="14">
        <v>2008</v>
      </c>
      <c r="F138" s="57"/>
      <c r="G138" s="57"/>
    </row>
    <row r="139" spans="1:7" ht="12.75">
      <c r="A139">
        <v>7</v>
      </c>
      <c r="B139" s="164" t="s">
        <v>540</v>
      </c>
      <c r="C139" s="162" t="s">
        <v>231</v>
      </c>
      <c r="D139" s="162" t="s">
        <v>117</v>
      </c>
      <c r="E139" s="14">
        <v>2009</v>
      </c>
      <c r="F139" s="57"/>
      <c r="G139" s="57"/>
    </row>
    <row r="140" spans="1:7" ht="12.75">
      <c r="A140" s="10">
        <v>8</v>
      </c>
      <c r="B140" s="164" t="s">
        <v>262</v>
      </c>
      <c r="C140" s="162" t="s">
        <v>308</v>
      </c>
      <c r="D140" s="162" t="s">
        <v>243</v>
      </c>
      <c r="E140" s="14">
        <v>2009</v>
      </c>
      <c r="F140" s="57"/>
      <c r="G140" s="57"/>
    </row>
    <row r="141" spans="1:8" ht="12.75">
      <c r="A141">
        <v>9</v>
      </c>
      <c r="B141" s="164" t="s">
        <v>495</v>
      </c>
      <c r="C141" s="162" t="s">
        <v>496</v>
      </c>
      <c r="D141" s="162" t="s">
        <v>179</v>
      </c>
      <c r="E141" s="14">
        <v>2009</v>
      </c>
      <c r="F141" s="57"/>
      <c r="G141" s="57"/>
      <c r="H141" s="10"/>
    </row>
    <row r="142" spans="1:7" ht="12.75">
      <c r="A142" s="10">
        <v>10</v>
      </c>
      <c r="B142" s="162" t="s">
        <v>249</v>
      </c>
      <c r="C142" s="162" t="s">
        <v>80</v>
      </c>
      <c r="D142" s="162" t="s">
        <v>111</v>
      </c>
      <c r="E142" s="14">
        <v>2008</v>
      </c>
      <c r="F142" s="57"/>
      <c r="G142" s="57"/>
    </row>
    <row r="143" spans="1:7" ht="12.75">
      <c r="A143">
        <v>11</v>
      </c>
      <c r="B143" s="162" t="s">
        <v>526</v>
      </c>
      <c r="C143" s="162" t="s">
        <v>414</v>
      </c>
      <c r="D143" s="162" t="s">
        <v>203</v>
      </c>
      <c r="E143" s="14">
        <v>2008</v>
      </c>
      <c r="F143" s="57"/>
      <c r="G143" s="57"/>
    </row>
    <row r="144" spans="1:8" ht="12.75">
      <c r="A144" s="10">
        <v>12</v>
      </c>
      <c r="B144" s="164" t="s">
        <v>542</v>
      </c>
      <c r="C144" s="162" t="s">
        <v>173</v>
      </c>
      <c r="D144" s="162" t="s">
        <v>77</v>
      </c>
      <c r="E144" s="14">
        <v>2009</v>
      </c>
      <c r="F144" s="57"/>
      <c r="G144" s="57"/>
      <c r="H144" s="10"/>
    </row>
    <row r="145" spans="1:8" ht="12.75">
      <c r="A145">
        <v>13</v>
      </c>
      <c r="B145" s="162" t="s">
        <v>247</v>
      </c>
      <c r="C145" s="162" t="s">
        <v>248</v>
      </c>
      <c r="D145" s="162" t="s">
        <v>388</v>
      </c>
      <c r="E145" s="14">
        <v>2008</v>
      </c>
      <c r="F145" s="163"/>
      <c r="G145" s="163"/>
      <c r="H145" s="10"/>
    </row>
    <row r="146" spans="1:8" ht="12.75">
      <c r="A146" s="10">
        <v>14</v>
      </c>
      <c r="B146" s="164" t="s">
        <v>253</v>
      </c>
      <c r="C146" s="162" t="s">
        <v>254</v>
      </c>
      <c r="D146" s="162" t="s">
        <v>209</v>
      </c>
      <c r="E146" s="14">
        <v>2009</v>
      </c>
      <c r="F146" s="57"/>
      <c r="G146" s="57"/>
      <c r="H146" s="10"/>
    </row>
    <row r="147" spans="1:8" ht="12.75">
      <c r="A147">
        <v>15</v>
      </c>
      <c r="B147" s="164" t="s">
        <v>538</v>
      </c>
      <c r="C147" s="162" t="s">
        <v>539</v>
      </c>
      <c r="D147" s="162" t="s">
        <v>357</v>
      </c>
      <c r="E147" s="14">
        <v>2009</v>
      </c>
      <c r="F147" s="57"/>
      <c r="G147" s="57"/>
      <c r="H147" s="10"/>
    </row>
    <row r="148" spans="1:7" ht="12.75">
      <c r="A148" s="10">
        <v>16</v>
      </c>
      <c r="B148" s="164" t="s">
        <v>441</v>
      </c>
      <c r="C148" s="162" t="s">
        <v>437</v>
      </c>
      <c r="D148" s="162" t="s">
        <v>111</v>
      </c>
      <c r="E148" s="14">
        <v>2009</v>
      </c>
      <c r="F148" s="57"/>
      <c r="G148" s="57"/>
    </row>
    <row r="149" spans="1:8" ht="12.75">
      <c r="A149">
        <v>17</v>
      </c>
      <c r="B149" s="162" t="s">
        <v>191</v>
      </c>
      <c r="C149" s="162" t="s">
        <v>192</v>
      </c>
      <c r="D149" s="162" t="s">
        <v>205</v>
      </c>
      <c r="E149" s="14">
        <v>2008</v>
      </c>
      <c r="F149" s="57"/>
      <c r="G149" s="57"/>
      <c r="H149" s="10"/>
    </row>
    <row r="150" spans="1:7" ht="12.75">
      <c r="A150" s="10">
        <v>18</v>
      </c>
      <c r="B150" s="164" t="s">
        <v>535</v>
      </c>
      <c r="C150" s="162" t="s">
        <v>322</v>
      </c>
      <c r="D150" s="162" t="s">
        <v>323</v>
      </c>
      <c r="E150" s="14">
        <v>2009</v>
      </c>
      <c r="F150" s="57"/>
      <c r="G150" s="57"/>
    </row>
    <row r="151" spans="1:8" ht="12.75">
      <c r="A151">
        <v>19</v>
      </c>
      <c r="B151" s="162" t="s">
        <v>336</v>
      </c>
      <c r="C151" s="162" t="s">
        <v>171</v>
      </c>
      <c r="D151" s="162" t="s">
        <v>203</v>
      </c>
      <c r="E151" s="14">
        <v>2008</v>
      </c>
      <c r="F151" s="57"/>
      <c r="G151" s="57"/>
      <c r="H151" s="10"/>
    </row>
    <row r="152" spans="1:7" ht="12.75">
      <c r="A152" s="10">
        <v>20</v>
      </c>
      <c r="B152" s="162" t="s">
        <v>393</v>
      </c>
      <c r="C152" s="162" t="s">
        <v>134</v>
      </c>
      <c r="D152" s="162" t="s">
        <v>357</v>
      </c>
      <c r="E152" s="14">
        <v>2008</v>
      </c>
      <c r="F152" s="57"/>
      <c r="G152" s="57"/>
    </row>
    <row r="153" spans="1:7" ht="12.75">
      <c r="A153">
        <v>21</v>
      </c>
      <c r="B153" s="162" t="s">
        <v>130</v>
      </c>
      <c r="C153" s="162" t="s">
        <v>278</v>
      </c>
      <c r="D153" s="162" t="s">
        <v>203</v>
      </c>
      <c r="E153" s="14">
        <v>2008</v>
      </c>
      <c r="F153" s="57"/>
      <c r="G153" s="57"/>
    </row>
    <row r="154" spans="1:7" ht="12.75">
      <c r="A154" s="10">
        <v>22</v>
      </c>
      <c r="B154" s="164" t="s">
        <v>305</v>
      </c>
      <c r="C154" s="162" t="s">
        <v>306</v>
      </c>
      <c r="D154" s="162" t="s">
        <v>179</v>
      </c>
      <c r="E154" s="14">
        <v>2009</v>
      </c>
      <c r="F154" s="57"/>
      <c r="G154" s="57"/>
    </row>
    <row r="155" spans="1:8" ht="12.75">
      <c r="A155">
        <v>23</v>
      </c>
      <c r="B155" s="162" t="s">
        <v>144</v>
      </c>
      <c r="C155" s="162" t="s">
        <v>194</v>
      </c>
      <c r="D155" s="162" t="s">
        <v>124</v>
      </c>
      <c r="E155" s="14">
        <v>2008</v>
      </c>
      <c r="F155" s="57"/>
      <c r="G155" s="57"/>
      <c r="H155" s="10"/>
    </row>
    <row r="156" spans="1:8" ht="12.75">
      <c r="A156" s="10">
        <v>24</v>
      </c>
      <c r="B156" s="164" t="s">
        <v>144</v>
      </c>
      <c r="C156" s="162" t="s">
        <v>145</v>
      </c>
      <c r="D156" s="162" t="s">
        <v>124</v>
      </c>
      <c r="E156" s="14">
        <v>2009</v>
      </c>
      <c r="F156" s="57"/>
      <c r="G156" s="57"/>
      <c r="H156" s="10"/>
    </row>
    <row r="157" spans="1:8" ht="12.75">
      <c r="A157">
        <v>25</v>
      </c>
      <c r="B157" s="162" t="s">
        <v>230</v>
      </c>
      <c r="C157" s="162" t="s">
        <v>250</v>
      </c>
      <c r="D157" s="162" t="s">
        <v>111</v>
      </c>
      <c r="E157" s="14">
        <v>2008</v>
      </c>
      <c r="F157" s="57"/>
      <c r="G157" s="57"/>
      <c r="H157" s="10"/>
    </row>
    <row r="158" spans="1:8" s="10" customFormat="1" ht="12.75">
      <c r="A158" s="10">
        <v>26</v>
      </c>
      <c r="B158" s="164" t="s">
        <v>329</v>
      </c>
      <c r="C158" s="162" t="s">
        <v>134</v>
      </c>
      <c r="D158" s="162" t="s">
        <v>124</v>
      </c>
      <c r="E158" s="14">
        <v>2009</v>
      </c>
      <c r="F158" s="57"/>
      <c r="G158" s="57"/>
      <c r="H158"/>
    </row>
    <row r="159" spans="1:7" s="10" customFormat="1" ht="12.75">
      <c r="A159">
        <v>27</v>
      </c>
      <c r="B159" s="164" t="s">
        <v>286</v>
      </c>
      <c r="C159" s="162" t="s">
        <v>222</v>
      </c>
      <c r="D159" s="162" t="s">
        <v>205</v>
      </c>
      <c r="E159" s="14">
        <v>2009</v>
      </c>
      <c r="F159" s="57"/>
      <c r="G159" s="57"/>
    </row>
    <row r="160" spans="1:7" s="10" customFormat="1" ht="12.75">
      <c r="A160" s="10">
        <v>28</v>
      </c>
      <c r="B160" s="162" t="s">
        <v>240</v>
      </c>
      <c r="C160" s="162" t="s">
        <v>233</v>
      </c>
      <c r="D160" s="162" t="s">
        <v>89</v>
      </c>
      <c r="E160" s="14">
        <v>2008</v>
      </c>
      <c r="F160" s="57"/>
      <c r="G160" s="57"/>
    </row>
    <row r="161" spans="1:7" s="10" customFormat="1" ht="12.75">
      <c r="A161">
        <v>29</v>
      </c>
      <c r="B161" s="164" t="s">
        <v>302</v>
      </c>
      <c r="C161" s="162" t="s">
        <v>118</v>
      </c>
      <c r="D161" s="162" t="s">
        <v>88</v>
      </c>
      <c r="E161" s="14">
        <v>2009</v>
      </c>
      <c r="F161" s="57"/>
      <c r="G161" s="57"/>
    </row>
    <row r="162" spans="1:7" s="10" customFormat="1" ht="12.75">
      <c r="A162" s="10">
        <v>30</v>
      </c>
      <c r="B162" s="162" t="s">
        <v>273</v>
      </c>
      <c r="C162" s="162" t="s">
        <v>125</v>
      </c>
      <c r="D162" s="162" t="s">
        <v>264</v>
      </c>
      <c r="E162" s="14">
        <v>2008</v>
      </c>
      <c r="F162" s="57"/>
      <c r="G162" s="57"/>
    </row>
    <row r="163" spans="1:7" s="10" customFormat="1" ht="12.75">
      <c r="A163">
        <v>31</v>
      </c>
      <c r="B163" s="164" t="s">
        <v>255</v>
      </c>
      <c r="C163" s="162" t="s">
        <v>256</v>
      </c>
      <c r="D163" s="162" t="s">
        <v>213</v>
      </c>
      <c r="E163" s="14">
        <v>2009</v>
      </c>
      <c r="F163" s="57"/>
      <c r="G163" s="57"/>
    </row>
    <row r="164" spans="1:7" s="10" customFormat="1" ht="12.75">
      <c r="A164" s="10">
        <v>32</v>
      </c>
      <c r="B164" s="162" t="s">
        <v>140</v>
      </c>
      <c r="C164" s="162" t="s">
        <v>141</v>
      </c>
      <c r="D164" s="162" t="s">
        <v>108</v>
      </c>
      <c r="E164" s="14">
        <v>2008</v>
      </c>
      <c r="F164" s="57"/>
      <c r="G164" s="57"/>
    </row>
    <row r="165" spans="1:7" s="10" customFormat="1" ht="12.75">
      <c r="A165">
        <v>33</v>
      </c>
      <c r="B165" s="164" t="s">
        <v>139</v>
      </c>
      <c r="C165" s="162" t="s">
        <v>134</v>
      </c>
      <c r="D165" s="162" t="s">
        <v>111</v>
      </c>
      <c r="E165" s="14">
        <v>2009</v>
      </c>
      <c r="F165" s="57"/>
      <c r="G165" s="57"/>
    </row>
    <row r="166" spans="1:7" s="10" customFormat="1" ht="12.75">
      <c r="A166" s="10">
        <v>34</v>
      </c>
      <c r="B166" s="162" t="s">
        <v>245</v>
      </c>
      <c r="C166" s="162" t="s">
        <v>129</v>
      </c>
      <c r="D166" s="162" t="s">
        <v>208</v>
      </c>
      <c r="E166" s="14">
        <v>2008</v>
      </c>
      <c r="F166" s="57"/>
      <c r="G166" s="57"/>
    </row>
    <row r="167" spans="1:7" s="10" customFormat="1" ht="12.75">
      <c r="A167">
        <v>35</v>
      </c>
      <c r="B167" s="162" t="s">
        <v>170</v>
      </c>
      <c r="C167" s="162" t="s">
        <v>193</v>
      </c>
      <c r="D167" s="162" t="s">
        <v>108</v>
      </c>
      <c r="E167" s="14">
        <v>2008</v>
      </c>
      <c r="F167" s="57"/>
      <c r="G167" s="57"/>
    </row>
    <row r="168" spans="1:7" s="10" customFormat="1" ht="12.75">
      <c r="A168" s="10">
        <v>36</v>
      </c>
      <c r="B168" s="162" t="s">
        <v>430</v>
      </c>
      <c r="C168" s="162" t="s">
        <v>126</v>
      </c>
      <c r="D168" s="162" t="s">
        <v>209</v>
      </c>
      <c r="E168" s="14">
        <v>2008</v>
      </c>
      <c r="F168" s="57"/>
      <c r="G168" s="57"/>
    </row>
    <row r="169" spans="1:7" s="10" customFormat="1" ht="12.75">
      <c r="A169">
        <v>37</v>
      </c>
      <c r="B169" s="162" t="s">
        <v>251</v>
      </c>
      <c r="C169" s="162" t="s">
        <v>451</v>
      </c>
      <c r="D169" s="162" t="s">
        <v>114</v>
      </c>
      <c r="E169" s="14">
        <v>2008</v>
      </c>
      <c r="F169" s="57"/>
      <c r="G169" s="57"/>
    </row>
    <row r="170" spans="1:7" s="10" customFormat="1" ht="12.75">
      <c r="A170" s="10">
        <v>38</v>
      </c>
      <c r="B170" s="162" t="s">
        <v>239</v>
      </c>
      <c r="C170" s="162" t="s">
        <v>207</v>
      </c>
      <c r="D170" s="162" t="s">
        <v>291</v>
      </c>
      <c r="E170" s="14">
        <v>2008</v>
      </c>
      <c r="F170" s="57"/>
      <c r="G170" s="57"/>
    </row>
    <row r="171" spans="1:7" s="10" customFormat="1" ht="12.75">
      <c r="A171">
        <v>39</v>
      </c>
      <c r="B171" s="164" t="s">
        <v>470</v>
      </c>
      <c r="C171" s="162" t="s">
        <v>126</v>
      </c>
      <c r="D171" s="162" t="s">
        <v>212</v>
      </c>
      <c r="E171" s="14">
        <v>2009</v>
      </c>
      <c r="F171" s="57"/>
      <c r="G171" s="57"/>
    </row>
    <row r="172" spans="1:7" s="10" customFormat="1" ht="12.75">
      <c r="A172" s="10">
        <v>40</v>
      </c>
      <c r="B172" s="164" t="s">
        <v>284</v>
      </c>
      <c r="C172" s="162" t="s">
        <v>285</v>
      </c>
      <c r="D172" s="162" t="s">
        <v>111</v>
      </c>
      <c r="E172" s="14">
        <v>2009</v>
      </c>
      <c r="F172" s="57"/>
      <c r="G172" s="57"/>
    </row>
    <row r="173" spans="1:7" s="10" customFormat="1" ht="12.75">
      <c r="A173">
        <v>41</v>
      </c>
      <c r="B173" s="162" t="s">
        <v>634</v>
      </c>
      <c r="C173" s="162" t="s">
        <v>344</v>
      </c>
      <c r="D173" s="162" t="s">
        <v>88</v>
      </c>
      <c r="E173" s="14">
        <v>2008</v>
      </c>
      <c r="F173" s="57"/>
      <c r="G173" s="57"/>
    </row>
    <row r="174" spans="1:7" s="10" customFormat="1" ht="12.75">
      <c r="A174" s="10">
        <v>42</v>
      </c>
      <c r="B174" s="162" t="s">
        <v>338</v>
      </c>
      <c r="C174" s="162" t="s">
        <v>339</v>
      </c>
      <c r="D174" s="162" t="s">
        <v>264</v>
      </c>
      <c r="E174" s="14">
        <v>2008</v>
      </c>
      <c r="F174" s="57"/>
      <c r="G174" s="57"/>
    </row>
    <row r="175" spans="1:7" s="10" customFormat="1" ht="12.75">
      <c r="A175">
        <v>43</v>
      </c>
      <c r="B175" s="164" t="s">
        <v>541</v>
      </c>
      <c r="C175" s="162" t="s">
        <v>265</v>
      </c>
      <c r="D175" s="162" t="s">
        <v>264</v>
      </c>
      <c r="E175" s="14">
        <v>2009</v>
      </c>
      <c r="F175" s="57"/>
      <c r="G175" s="57"/>
    </row>
    <row r="176" spans="1:7" s="10" customFormat="1" ht="12.75">
      <c r="A176" s="10">
        <v>44</v>
      </c>
      <c r="B176" s="164" t="s">
        <v>325</v>
      </c>
      <c r="C176" s="162" t="s">
        <v>326</v>
      </c>
      <c r="D176" s="162" t="s">
        <v>142</v>
      </c>
      <c r="E176" s="14">
        <v>2009</v>
      </c>
      <c r="F176" s="57"/>
      <c r="G176" s="57"/>
    </row>
    <row r="177" spans="1:7" s="10" customFormat="1" ht="12.75">
      <c r="A177">
        <v>45</v>
      </c>
      <c r="B177" s="164" t="s">
        <v>551</v>
      </c>
      <c r="C177" s="162" t="s">
        <v>125</v>
      </c>
      <c r="D177" s="162" t="s">
        <v>88</v>
      </c>
      <c r="E177" s="14">
        <v>2009</v>
      </c>
      <c r="F177" s="57"/>
      <c r="G177" s="57"/>
    </row>
    <row r="178" spans="1:7" s="10" customFormat="1" ht="12.75">
      <c r="A178" s="10">
        <v>46</v>
      </c>
      <c r="B178" s="164" t="s">
        <v>352</v>
      </c>
      <c r="C178" s="162" t="s">
        <v>127</v>
      </c>
      <c r="D178" s="162" t="s">
        <v>88</v>
      </c>
      <c r="E178" s="14">
        <v>2009</v>
      </c>
      <c r="F178" s="57"/>
      <c r="G178" s="57"/>
    </row>
    <row r="179" spans="1:7" s="10" customFormat="1" ht="12.75">
      <c r="A179">
        <v>47</v>
      </c>
      <c r="B179" s="162" t="s">
        <v>287</v>
      </c>
      <c r="C179" s="162" t="s">
        <v>288</v>
      </c>
      <c r="D179" s="162" t="s">
        <v>108</v>
      </c>
      <c r="E179" s="14">
        <v>2008</v>
      </c>
      <c r="F179" s="57"/>
      <c r="G179" s="57"/>
    </row>
    <row r="180" spans="1:7" s="10" customFormat="1" ht="12.75">
      <c r="A180" s="10">
        <v>48</v>
      </c>
      <c r="B180" s="162" t="s">
        <v>131</v>
      </c>
      <c r="C180" s="162" t="s">
        <v>123</v>
      </c>
      <c r="D180" s="162" t="s">
        <v>81</v>
      </c>
      <c r="E180" s="14">
        <v>2008</v>
      </c>
      <c r="F180" s="57"/>
      <c r="G180" s="57"/>
    </row>
    <row r="181" spans="1:7" s="10" customFormat="1" ht="12.75">
      <c r="A181">
        <v>49</v>
      </c>
      <c r="B181" s="162" t="s">
        <v>333</v>
      </c>
      <c r="C181" s="162" t="s">
        <v>192</v>
      </c>
      <c r="D181" s="162" t="s">
        <v>203</v>
      </c>
      <c r="E181" s="14">
        <v>2008</v>
      </c>
      <c r="F181" s="57"/>
      <c r="G181" s="57"/>
    </row>
    <row r="182" spans="1:7" s="10" customFormat="1" ht="12.75">
      <c r="A182" s="10">
        <v>50</v>
      </c>
      <c r="B182" s="164" t="s">
        <v>289</v>
      </c>
      <c r="C182" s="162" t="s">
        <v>290</v>
      </c>
      <c r="D182" s="162" t="s">
        <v>108</v>
      </c>
      <c r="E182" s="14">
        <v>2009</v>
      </c>
      <c r="F182" s="57"/>
      <c r="G182" s="57"/>
    </row>
    <row r="183" spans="1:7" s="10" customFormat="1" ht="12.75">
      <c r="A183">
        <v>51</v>
      </c>
      <c r="B183" s="162" t="s">
        <v>532</v>
      </c>
      <c r="C183" s="162" t="s">
        <v>134</v>
      </c>
      <c r="D183" s="162" t="s">
        <v>88</v>
      </c>
      <c r="E183" s="14">
        <v>2008</v>
      </c>
      <c r="F183" s="57"/>
      <c r="G183" s="57"/>
    </row>
    <row r="184" spans="1:7" s="10" customFormat="1" ht="12.75">
      <c r="A184" s="186">
        <v>52</v>
      </c>
      <c r="B184" s="164" t="s">
        <v>549</v>
      </c>
      <c r="C184" s="162" t="s">
        <v>125</v>
      </c>
      <c r="D184" s="162" t="s">
        <v>142</v>
      </c>
      <c r="E184" s="14">
        <v>2009</v>
      </c>
      <c r="F184" s="57"/>
      <c r="G184" s="57"/>
    </row>
    <row r="185" spans="2:7" s="10" customFormat="1" ht="12.75">
      <c r="B185" s="162"/>
      <c r="C185" s="162"/>
      <c r="D185" s="162"/>
      <c r="E185" s="14"/>
      <c r="F185" s="57"/>
      <c r="G185" s="57"/>
    </row>
    <row r="186" spans="2:7" s="10" customFormat="1" ht="12.75">
      <c r="B186" s="162"/>
      <c r="C186" s="162"/>
      <c r="D186" s="162"/>
      <c r="E186" s="14"/>
      <c r="F186" s="57"/>
      <c r="G186" s="57"/>
    </row>
    <row r="187" spans="2:7" s="10" customFormat="1" ht="12.75">
      <c r="B187" s="162"/>
      <c r="C187" s="162"/>
      <c r="D187" s="162"/>
      <c r="E187" s="14"/>
      <c r="F187" s="57"/>
      <c r="G187" s="57"/>
    </row>
    <row r="188" spans="2:7" s="10" customFormat="1" ht="12.75">
      <c r="B188" s="56"/>
      <c r="D188" s="56"/>
      <c r="F188" s="57"/>
      <c r="G188" s="57"/>
    </row>
    <row r="189" spans="2:7" ht="12.75">
      <c r="B189" s="70" t="s">
        <v>95</v>
      </c>
      <c r="C189" s="160" t="s">
        <v>360</v>
      </c>
      <c r="D189" s="132" t="s">
        <v>361</v>
      </c>
      <c r="E189" s="196" t="s">
        <v>362</v>
      </c>
      <c r="F189" s="52" t="s">
        <v>78</v>
      </c>
      <c r="G189" s="52" t="s">
        <v>79</v>
      </c>
    </row>
    <row r="190" spans="2:7" ht="12.75">
      <c r="B190" s="59" t="s">
        <v>643</v>
      </c>
      <c r="C190" s="60"/>
      <c r="D190" s="60"/>
      <c r="E190" s="60"/>
      <c r="F190" s="61"/>
      <c r="G190" s="61"/>
    </row>
    <row r="191" spans="1:7" ht="12.75">
      <c r="A191">
        <v>1</v>
      </c>
      <c r="B191" s="162" t="s">
        <v>446</v>
      </c>
      <c r="C191" s="162" t="s">
        <v>370</v>
      </c>
      <c r="D191" s="162" t="s">
        <v>212</v>
      </c>
      <c r="E191" s="14">
        <v>2006</v>
      </c>
      <c r="F191" s="57"/>
      <c r="G191" s="57"/>
    </row>
    <row r="192" spans="1:7" ht="12.75">
      <c r="A192">
        <v>2</v>
      </c>
      <c r="B192" s="162" t="s">
        <v>399</v>
      </c>
      <c r="C192" s="162" t="s">
        <v>369</v>
      </c>
      <c r="D192" s="162" t="s">
        <v>209</v>
      </c>
      <c r="E192" s="14">
        <v>2006</v>
      </c>
      <c r="F192" s="57"/>
      <c r="G192" s="57"/>
    </row>
    <row r="193" spans="1:7" ht="12.75">
      <c r="A193">
        <v>3</v>
      </c>
      <c r="B193" s="164" t="s">
        <v>210</v>
      </c>
      <c r="C193" s="162" t="s">
        <v>211</v>
      </c>
      <c r="D193" s="162" t="s">
        <v>179</v>
      </c>
      <c r="E193" s="14">
        <v>2007</v>
      </c>
      <c r="F193" s="57"/>
      <c r="G193" s="57"/>
    </row>
    <row r="194" spans="1:7" ht="12.75">
      <c r="A194">
        <v>6</v>
      </c>
      <c r="B194" s="162" t="s">
        <v>206</v>
      </c>
      <c r="C194" s="162" t="s">
        <v>207</v>
      </c>
      <c r="D194" s="162" t="s">
        <v>208</v>
      </c>
      <c r="E194" s="14">
        <v>2006</v>
      </c>
      <c r="F194" s="302"/>
      <c r="G194" s="57"/>
    </row>
    <row r="195" spans="1:7" ht="12.75">
      <c r="A195">
        <v>7</v>
      </c>
      <c r="B195" s="162" t="s">
        <v>174</v>
      </c>
      <c r="C195" s="162" t="s">
        <v>162</v>
      </c>
      <c r="D195" s="162" t="s">
        <v>388</v>
      </c>
      <c r="E195" s="14">
        <v>2006</v>
      </c>
      <c r="F195" s="57"/>
      <c r="G195" s="57"/>
    </row>
    <row r="196" spans="1:7" ht="12.75">
      <c r="A196">
        <v>8</v>
      </c>
      <c r="B196" s="162" t="s">
        <v>115</v>
      </c>
      <c r="C196" s="162" t="s">
        <v>116</v>
      </c>
      <c r="D196" s="162" t="s">
        <v>117</v>
      </c>
      <c r="E196" s="14">
        <v>2006</v>
      </c>
      <c r="F196" s="57"/>
      <c r="G196" s="57"/>
    </row>
    <row r="197" spans="1:7" ht="12.75">
      <c r="A197">
        <v>9</v>
      </c>
      <c r="B197" s="164" t="s">
        <v>241</v>
      </c>
      <c r="C197" s="162" t="s">
        <v>242</v>
      </c>
      <c r="D197" s="162" t="s">
        <v>243</v>
      </c>
      <c r="E197" s="14">
        <v>2007</v>
      </c>
      <c r="F197" s="57"/>
      <c r="G197" s="57"/>
    </row>
    <row r="198" spans="1:7" ht="12.75">
      <c r="A198">
        <v>10</v>
      </c>
      <c r="B198" s="162" t="s">
        <v>177</v>
      </c>
      <c r="C198" s="162" t="s">
        <v>178</v>
      </c>
      <c r="D198" s="162" t="s">
        <v>179</v>
      </c>
      <c r="E198" s="14">
        <v>2006</v>
      </c>
      <c r="F198" s="302"/>
      <c r="G198" s="57"/>
    </row>
    <row r="199" spans="1:7" s="10" customFormat="1" ht="12.75">
      <c r="A199" s="10">
        <v>11</v>
      </c>
      <c r="B199" s="164" t="s">
        <v>311</v>
      </c>
      <c r="C199" s="162" t="s">
        <v>242</v>
      </c>
      <c r="D199" s="162" t="s">
        <v>108</v>
      </c>
      <c r="E199" s="14">
        <v>2007</v>
      </c>
      <c r="F199" s="57"/>
      <c r="G199" s="57"/>
    </row>
    <row r="200" spans="1:7" s="10" customFormat="1" ht="12.75">
      <c r="A200" s="10">
        <v>12</v>
      </c>
      <c r="B200" s="164" t="s">
        <v>175</v>
      </c>
      <c r="C200" s="162" t="s">
        <v>176</v>
      </c>
      <c r="D200" s="162" t="s">
        <v>108</v>
      </c>
      <c r="E200" s="14">
        <v>2007</v>
      </c>
      <c r="F200" s="57"/>
      <c r="G200" s="57"/>
    </row>
    <row r="201" spans="1:7" s="10" customFormat="1" ht="12.75">
      <c r="A201" s="10">
        <v>14</v>
      </c>
      <c r="B201" s="162" t="s">
        <v>520</v>
      </c>
      <c r="C201" s="162" t="s">
        <v>521</v>
      </c>
      <c r="D201" s="162" t="s">
        <v>212</v>
      </c>
      <c r="E201" s="14">
        <v>2006</v>
      </c>
      <c r="F201" s="57"/>
      <c r="G201" s="57"/>
    </row>
    <row r="202" spans="1:7" s="10" customFormat="1" ht="12.75">
      <c r="A202" s="10">
        <v>15</v>
      </c>
      <c r="B202" s="162" t="s">
        <v>274</v>
      </c>
      <c r="C202" s="162" t="s">
        <v>370</v>
      </c>
      <c r="D202" s="162" t="s">
        <v>264</v>
      </c>
      <c r="E202" s="14">
        <v>2006</v>
      </c>
      <c r="F202" s="57"/>
      <c r="G202" s="57"/>
    </row>
    <row r="203" spans="1:7" s="10" customFormat="1" ht="12.75">
      <c r="A203" s="186">
        <v>16</v>
      </c>
      <c r="B203" s="162" t="s">
        <v>518</v>
      </c>
      <c r="C203" s="162" t="s">
        <v>519</v>
      </c>
      <c r="D203" s="162" t="s">
        <v>357</v>
      </c>
      <c r="E203" s="14">
        <v>2006</v>
      </c>
      <c r="F203" s="57"/>
      <c r="G203" s="57"/>
    </row>
    <row r="204" spans="2:7" s="10" customFormat="1" ht="12.75">
      <c r="B204" s="56"/>
      <c r="C204" s="56"/>
      <c r="D204" s="56"/>
      <c r="F204" s="57"/>
      <c r="G204" s="57"/>
    </row>
    <row r="205" spans="2:7" ht="12.75">
      <c r="B205" s="70" t="s">
        <v>95</v>
      </c>
      <c r="C205" s="160" t="s">
        <v>360</v>
      </c>
      <c r="D205" s="132" t="s">
        <v>361</v>
      </c>
      <c r="E205" s="196" t="s">
        <v>362</v>
      </c>
      <c r="F205" s="52" t="s">
        <v>78</v>
      </c>
      <c r="G205" s="52" t="s">
        <v>79</v>
      </c>
    </row>
    <row r="206" spans="2:7" ht="12.75">
      <c r="B206" s="64" t="s">
        <v>642</v>
      </c>
      <c r="C206" s="65"/>
      <c r="D206" s="65"/>
      <c r="E206" s="65"/>
      <c r="F206" s="66"/>
      <c r="G206" s="66"/>
    </row>
    <row r="207" spans="1:7" ht="12.75">
      <c r="A207" s="10">
        <v>1</v>
      </c>
      <c r="B207" s="162" t="s">
        <v>522</v>
      </c>
      <c r="C207" s="162" t="s">
        <v>364</v>
      </c>
      <c r="D207" s="162" t="s">
        <v>243</v>
      </c>
      <c r="E207" s="14">
        <v>2006</v>
      </c>
      <c r="F207" s="57"/>
      <c r="G207" s="57"/>
    </row>
    <row r="208" spans="1:7" s="10" customFormat="1" ht="12.75">
      <c r="A208" s="10">
        <v>2</v>
      </c>
      <c r="B208" s="164" t="s">
        <v>224</v>
      </c>
      <c r="C208" s="162" t="s">
        <v>225</v>
      </c>
      <c r="D208" s="162" t="s">
        <v>108</v>
      </c>
      <c r="E208" s="14">
        <v>2007</v>
      </c>
      <c r="F208" s="57"/>
      <c r="G208" s="57"/>
    </row>
    <row r="209" spans="1:7" ht="12.75">
      <c r="A209" s="10">
        <v>3</v>
      </c>
      <c r="B209" s="162" t="s">
        <v>185</v>
      </c>
      <c r="C209" s="162" t="s">
        <v>186</v>
      </c>
      <c r="D209" s="162" t="s">
        <v>208</v>
      </c>
      <c r="E209" s="14">
        <v>2006</v>
      </c>
      <c r="F209" s="302"/>
      <c r="G209" s="57"/>
    </row>
    <row r="210" spans="1:7" ht="12.75">
      <c r="A210" s="10">
        <v>4</v>
      </c>
      <c r="B210" s="164" t="s">
        <v>530</v>
      </c>
      <c r="C210" s="162" t="s">
        <v>531</v>
      </c>
      <c r="D210" s="162" t="s">
        <v>89</v>
      </c>
      <c r="E210" s="14">
        <v>2007</v>
      </c>
      <c r="F210" s="57"/>
      <c r="G210" s="57"/>
    </row>
    <row r="211" spans="1:7" ht="12.75">
      <c r="A211" s="10">
        <v>5</v>
      </c>
      <c r="B211" s="164" t="s">
        <v>494</v>
      </c>
      <c r="C211" s="162" t="s">
        <v>192</v>
      </c>
      <c r="D211" s="162" t="s">
        <v>243</v>
      </c>
      <c r="E211" s="14">
        <v>2007</v>
      </c>
      <c r="F211" s="57"/>
      <c r="G211" s="57"/>
    </row>
    <row r="212" spans="1:7" ht="12.75">
      <c r="A212" s="10">
        <v>6</v>
      </c>
      <c r="B212" s="164" t="s">
        <v>408</v>
      </c>
      <c r="C212" s="162" t="s">
        <v>409</v>
      </c>
      <c r="D212" s="162" t="s">
        <v>77</v>
      </c>
      <c r="E212" s="14">
        <v>2007</v>
      </c>
      <c r="F212" s="57"/>
      <c r="G212" s="57"/>
    </row>
    <row r="213" spans="1:7" ht="12.75">
      <c r="A213" s="10">
        <v>7</v>
      </c>
      <c r="B213" s="164" t="s">
        <v>232</v>
      </c>
      <c r="C213" s="162" t="s">
        <v>181</v>
      </c>
      <c r="D213" s="162" t="s">
        <v>291</v>
      </c>
      <c r="E213" s="14">
        <v>2007</v>
      </c>
      <c r="F213" s="57"/>
      <c r="G213" s="57"/>
    </row>
    <row r="214" spans="1:7" ht="12.75">
      <c r="A214" s="10">
        <v>8</v>
      </c>
      <c r="B214" s="162" t="s">
        <v>180</v>
      </c>
      <c r="C214" s="162" t="s">
        <v>181</v>
      </c>
      <c r="D214" s="162" t="s">
        <v>89</v>
      </c>
      <c r="E214" s="14">
        <v>2006</v>
      </c>
      <c r="F214" s="57"/>
      <c r="G214" s="57"/>
    </row>
    <row r="215" spans="1:7" ht="12.75">
      <c r="A215" s="10">
        <v>9</v>
      </c>
      <c r="B215" s="164" t="s">
        <v>523</v>
      </c>
      <c r="C215" s="162" t="s">
        <v>524</v>
      </c>
      <c r="D215" s="162" t="s">
        <v>357</v>
      </c>
      <c r="E215" s="14">
        <v>2007</v>
      </c>
      <c r="F215" s="57"/>
      <c r="G215" s="57"/>
    </row>
    <row r="216" spans="1:7" ht="12.75">
      <c r="A216" s="10">
        <v>10</v>
      </c>
      <c r="B216" s="164" t="s">
        <v>418</v>
      </c>
      <c r="C216" s="162" t="s">
        <v>419</v>
      </c>
      <c r="D216" s="162" t="s">
        <v>213</v>
      </c>
      <c r="E216" s="14">
        <v>2007</v>
      </c>
      <c r="F216" s="57"/>
      <c r="G216" s="57"/>
    </row>
    <row r="217" spans="1:7" ht="12.75">
      <c r="A217" s="10">
        <v>11</v>
      </c>
      <c r="B217" s="162" t="s">
        <v>270</v>
      </c>
      <c r="C217" s="162" t="s">
        <v>167</v>
      </c>
      <c r="D217" s="162" t="s">
        <v>108</v>
      </c>
      <c r="E217" s="14">
        <v>2006</v>
      </c>
      <c r="F217" s="57"/>
      <c r="G217" s="57"/>
    </row>
    <row r="218" spans="1:7" s="10" customFormat="1" ht="12.75">
      <c r="A218" s="10">
        <v>12</v>
      </c>
      <c r="B218" s="164" t="s">
        <v>226</v>
      </c>
      <c r="C218" s="162" t="s">
        <v>110</v>
      </c>
      <c r="D218" s="162" t="s">
        <v>209</v>
      </c>
      <c r="E218" s="14">
        <v>2007</v>
      </c>
      <c r="F218" s="57"/>
      <c r="G218" s="57"/>
    </row>
    <row r="219" spans="1:7" s="10" customFormat="1" ht="12.75">
      <c r="A219" s="10">
        <v>13</v>
      </c>
      <c r="B219" s="164" t="s">
        <v>314</v>
      </c>
      <c r="C219" s="162" t="s">
        <v>315</v>
      </c>
      <c r="D219" s="162" t="s">
        <v>316</v>
      </c>
      <c r="E219" s="14">
        <v>2007</v>
      </c>
      <c r="F219" s="57"/>
      <c r="G219" s="57"/>
    </row>
    <row r="220" spans="1:8" s="10" customFormat="1" ht="12.75">
      <c r="A220" s="10">
        <v>14</v>
      </c>
      <c r="B220" s="164" t="s">
        <v>230</v>
      </c>
      <c r="C220" s="162" t="s">
        <v>244</v>
      </c>
      <c r="D220" s="162" t="s">
        <v>111</v>
      </c>
      <c r="E220" s="14">
        <v>2007</v>
      </c>
      <c r="F220" s="57"/>
      <c r="G220" s="57"/>
      <c r="H220"/>
    </row>
    <row r="221" spans="1:8" s="10" customFormat="1" ht="12.75">
      <c r="A221" s="10">
        <v>15</v>
      </c>
      <c r="B221" s="164" t="s">
        <v>508</v>
      </c>
      <c r="C221" s="162" t="s">
        <v>204</v>
      </c>
      <c r="D221" s="162" t="s">
        <v>291</v>
      </c>
      <c r="E221" s="14">
        <v>2007</v>
      </c>
      <c r="F221" s="57"/>
      <c r="G221" s="57"/>
      <c r="H221"/>
    </row>
    <row r="222" spans="1:8" s="10" customFormat="1" ht="12.75">
      <c r="A222" s="10">
        <v>16</v>
      </c>
      <c r="B222" s="164" t="s">
        <v>334</v>
      </c>
      <c r="C222" s="162" t="s">
        <v>335</v>
      </c>
      <c r="D222" s="162" t="s">
        <v>188</v>
      </c>
      <c r="E222" s="14">
        <v>2007</v>
      </c>
      <c r="F222" s="241"/>
      <c r="G222" s="57"/>
      <c r="H222"/>
    </row>
    <row r="223" spans="1:7" s="10" customFormat="1" ht="12.75">
      <c r="A223" s="10">
        <v>17</v>
      </c>
      <c r="B223" s="162" t="s">
        <v>189</v>
      </c>
      <c r="C223" s="162" t="s">
        <v>190</v>
      </c>
      <c r="D223" s="162" t="s">
        <v>81</v>
      </c>
      <c r="E223" s="14">
        <v>2006</v>
      </c>
      <c r="F223" s="57"/>
      <c r="G223" s="57"/>
    </row>
    <row r="224" spans="1:8" s="10" customFormat="1" ht="12.75">
      <c r="A224" s="10">
        <v>18</v>
      </c>
      <c r="B224" s="164" t="s">
        <v>304</v>
      </c>
      <c r="C224" s="162" t="s">
        <v>76</v>
      </c>
      <c r="D224" s="162" t="s">
        <v>108</v>
      </c>
      <c r="E224" s="14">
        <v>2007</v>
      </c>
      <c r="F224" s="57"/>
      <c r="G224" s="57"/>
      <c r="H224"/>
    </row>
    <row r="225" spans="1:7" s="10" customFormat="1" ht="12.75">
      <c r="A225" s="10">
        <v>19</v>
      </c>
      <c r="B225" s="164" t="s">
        <v>271</v>
      </c>
      <c r="C225" s="162" t="s">
        <v>204</v>
      </c>
      <c r="D225" s="162" t="s">
        <v>213</v>
      </c>
      <c r="E225" s="14">
        <v>2007</v>
      </c>
      <c r="F225" s="57"/>
      <c r="G225" s="57"/>
    </row>
    <row r="226" spans="1:8" s="10" customFormat="1" ht="12.75">
      <c r="A226" s="10">
        <v>20</v>
      </c>
      <c r="B226" s="164" t="s">
        <v>302</v>
      </c>
      <c r="C226" s="162" t="s">
        <v>303</v>
      </c>
      <c r="D226" s="162" t="s">
        <v>81</v>
      </c>
      <c r="E226" s="14">
        <v>2007</v>
      </c>
      <c r="F226" s="57"/>
      <c r="G226" s="57"/>
      <c r="H226"/>
    </row>
    <row r="227" spans="1:7" s="10" customFormat="1" ht="12.75">
      <c r="A227" s="10">
        <v>21</v>
      </c>
      <c r="B227" s="162" t="s">
        <v>406</v>
      </c>
      <c r="C227" s="162" t="s">
        <v>407</v>
      </c>
      <c r="D227" s="162" t="s">
        <v>77</v>
      </c>
      <c r="E227" s="14">
        <v>2006</v>
      </c>
      <c r="F227" s="57"/>
      <c r="G227" s="57"/>
    </row>
    <row r="228" spans="1:7" s="10" customFormat="1" ht="12.75">
      <c r="A228" s="10">
        <v>22</v>
      </c>
      <c r="B228" s="162" t="s">
        <v>109</v>
      </c>
      <c r="C228" s="162" t="s">
        <v>182</v>
      </c>
      <c r="D228" s="162" t="s">
        <v>108</v>
      </c>
      <c r="E228" s="14">
        <v>2006</v>
      </c>
      <c r="F228" s="57"/>
      <c r="G228" s="57"/>
    </row>
    <row r="229" spans="1:8" s="10" customFormat="1" ht="12.75">
      <c r="A229" s="10">
        <v>23</v>
      </c>
      <c r="B229" s="164" t="s">
        <v>492</v>
      </c>
      <c r="C229" s="162" t="s">
        <v>493</v>
      </c>
      <c r="D229" s="162" t="s">
        <v>117</v>
      </c>
      <c r="E229" s="14">
        <v>2007</v>
      </c>
      <c r="F229" s="57"/>
      <c r="G229" s="57"/>
      <c r="H229"/>
    </row>
    <row r="230" spans="1:8" s="10" customFormat="1" ht="12.75">
      <c r="A230" s="10">
        <v>24</v>
      </c>
      <c r="B230" s="162" t="s">
        <v>318</v>
      </c>
      <c r="C230" s="162" t="s">
        <v>125</v>
      </c>
      <c r="D230" s="162" t="s">
        <v>179</v>
      </c>
      <c r="E230" s="14">
        <v>2006</v>
      </c>
      <c r="F230" s="57"/>
      <c r="G230" s="57"/>
      <c r="H230"/>
    </row>
    <row r="231" spans="1:8" s="10" customFormat="1" ht="12.75">
      <c r="A231" s="10">
        <v>25</v>
      </c>
      <c r="B231" s="164" t="s">
        <v>219</v>
      </c>
      <c r="C231" s="162" t="s">
        <v>220</v>
      </c>
      <c r="D231" s="162" t="s">
        <v>81</v>
      </c>
      <c r="E231" s="14">
        <v>2007</v>
      </c>
      <c r="F231" s="57"/>
      <c r="G231" s="57"/>
      <c r="H231"/>
    </row>
    <row r="232" spans="1:8" s="10" customFormat="1" ht="12.75">
      <c r="A232" s="10">
        <v>26</v>
      </c>
      <c r="B232" s="164" t="s">
        <v>187</v>
      </c>
      <c r="C232" s="162" t="s">
        <v>123</v>
      </c>
      <c r="D232" s="162" t="s">
        <v>188</v>
      </c>
      <c r="E232" s="14">
        <v>2007</v>
      </c>
      <c r="F232" s="57"/>
      <c r="G232" s="57"/>
      <c r="H232"/>
    </row>
    <row r="233" spans="1:8" s="10" customFormat="1" ht="12.75">
      <c r="A233" s="10">
        <v>27</v>
      </c>
      <c r="B233" s="164" t="s">
        <v>527</v>
      </c>
      <c r="C233" s="162" t="s">
        <v>129</v>
      </c>
      <c r="D233" s="162" t="s">
        <v>188</v>
      </c>
      <c r="E233" s="14">
        <v>2007</v>
      </c>
      <c r="F233" s="57"/>
      <c r="G233" s="57"/>
      <c r="H233"/>
    </row>
    <row r="234" spans="1:7" s="10" customFormat="1" ht="12.75">
      <c r="A234" s="10">
        <v>28</v>
      </c>
      <c r="B234" s="162" t="s">
        <v>90</v>
      </c>
      <c r="C234" s="162" t="s">
        <v>91</v>
      </c>
      <c r="D234" s="162" t="s">
        <v>88</v>
      </c>
      <c r="E234" s="14">
        <v>2006</v>
      </c>
      <c r="F234" s="57"/>
      <c r="G234" s="57"/>
    </row>
    <row r="235" spans="1:7" s="10" customFormat="1" ht="12.75">
      <c r="A235" s="10">
        <v>29</v>
      </c>
      <c r="B235" s="164" t="s">
        <v>221</v>
      </c>
      <c r="C235" s="162" t="s">
        <v>222</v>
      </c>
      <c r="D235" s="162" t="s">
        <v>108</v>
      </c>
      <c r="E235" s="14">
        <v>2007</v>
      </c>
      <c r="F235" s="57"/>
      <c r="G235" s="57"/>
    </row>
    <row r="236" spans="1:7" s="10" customFormat="1" ht="12.75">
      <c r="A236" s="10">
        <v>30</v>
      </c>
      <c r="B236" s="164" t="s">
        <v>411</v>
      </c>
      <c r="C236" s="162" t="s">
        <v>412</v>
      </c>
      <c r="D236" s="162" t="s">
        <v>111</v>
      </c>
      <c r="E236" s="14">
        <v>2007</v>
      </c>
      <c r="F236" s="57"/>
      <c r="G236" s="57"/>
    </row>
    <row r="237" spans="1:8" s="10" customFormat="1" ht="12.75">
      <c r="A237" s="10">
        <v>31</v>
      </c>
      <c r="B237" s="164" t="s">
        <v>183</v>
      </c>
      <c r="C237" s="162" t="s">
        <v>184</v>
      </c>
      <c r="D237" s="162" t="s">
        <v>81</v>
      </c>
      <c r="E237" s="14">
        <v>2007</v>
      </c>
      <c r="F237" s="57"/>
      <c r="G237" s="57"/>
      <c r="H237"/>
    </row>
    <row r="238" spans="1:7" s="10" customFormat="1" ht="12.75">
      <c r="A238" s="10">
        <v>32</v>
      </c>
      <c r="B238" s="162" t="s">
        <v>512</v>
      </c>
      <c r="C238" s="162" t="s">
        <v>513</v>
      </c>
      <c r="D238" s="162" t="s">
        <v>108</v>
      </c>
      <c r="E238" s="14">
        <v>2006</v>
      </c>
      <c r="F238" s="57"/>
      <c r="G238" s="57"/>
    </row>
    <row r="239" spans="1:7" s="10" customFormat="1" ht="12.75">
      <c r="A239" s="10">
        <v>33</v>
      </c>
      <c r="B239" s="162" t="s">
        <v>268</v>
      </c>
      <c r="C239" s="162" t="s">
        <v>269</v>
      </c>
      <c r="D239" s="162" t="s">
        <v>89</v>
      </c>
      <c r="E239" s="14">
        <v>2006</v>
      </c>
      <c r="F239" s="57"/>
      <c r="G239" s="57"/>
    </row>
    <row r="240" spans="1:7" s="10" customFormat="1" ht="12.75">
      <c r="A240" s="186">
        <v>34</v>
      </c>
      <c r="B240" s="164" t="s">
        <v>267</v>
      </c>
      <c r="C240" s="162" t="s">
        <v>229</v>
      </c>
      <c r="D240" s="162" t="s">
        <v>179</v>
      </c>
      <c r="E240" s="14">
        <v>2007</v>
      </c>
      <c r="F240" s="57"/>
      <c r="G240" s="57"/>
    </row>
    <row r="241" spans="2:7" s="10" customFormat="1" ht="12.75">
      <c r="B241" s="162"/>
      <c r="C241" s="162"/>
      <c r="D241" s="162"/>
      <c r="E241" s="14"/>
      <c r="F241" s="57"/>
      <c r="G241" s="57"/>
    </row>
    <row r="242" spans="1:7" ht="12.75">
      <c r="A242" s="10"/>
      <c r="B242" s="56"/>
      <c r="C242" s="56"/>
      <c r="D242" s="56"/>
      <c r="E242" s="10"/>
      <c r="F242" s="57"/>
      <c r="G242" s="57"/>
    </row>
    <row r="243" spans="1:7" ht="12.75">
      <c r="A243" s="150" t="s">
        <v>235</v>
      </c>
      <c r="B243" s="121"/>
      <c r="C243" s="151"/>
      <c r="D243" s="122"/>
      <c r="E243" s="10"/>
      <c r="F243" s="57"/>
      <c r="G243" s="57"/>
    </row>
    <row r="244" spans="1:7" ht="12.75">
      <c r="A244" s="152" t="s">
        <v>383</v>
      </c>
      <c r="B244" s="121"/>
      <c r="C244" s="153"/>
      <c r="D244" s="122"/>
      <c r="E244" s="10"/>
      <c r="F244" s="57"/>
      <c r="G244" s="57"/>
    </row>
    <row r="245" spans="1:7" ht="12.75">
      <c r="A245" s="152" t="s">
        <v>236</v>
      </c>
      <c r="B245" s="121"/>
      <c r="C245" s="153"/>
      <c r="D245" s="122"/>
      <c r="E245" s="10"/>
      <c r="F245" s="57"/>
      <c r="G245" s="57"/>
    </row>
    <row r="246" spans="1:35" s="45" customFormat="1" ht="12.75">
      <c r="A246" s="10"/>
      <c r="B246" s="56"/>
      <c r="C246" s="56"/>
      <c r="D246" s="56"/>
      <c r="E246" s="10"/>
      <c r="F246" s="57"/>
      <c r="G246" s="57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45" customFormat="1" ht="12.75">
      <c r="A247" s="10"/>
      <c r="B247" s="56"/>
      <c r="C247" s="56"/>
      <c r="D247" s="56"/>
      <c r="E247" s="10"/>
      <c r="F247" s="57"/>
      <c r="G247" s="5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28"/>
  <sheetViews>
    <sheetView zoomScalePageLayoutView="0" workbookViewId="0" topLeftCell="A1">
      <selection activeCell="S45" sqref="S45:V45"/>
    </sheetView>
  </sheetViews>
  <sheetFormatPr defaultColWidth="11.421875" defaultRowHeight="12.75"/>
  <cols>
    <col min="1" max="1" width="3.00390625" style="154" customWidth="1"/>
    <col min="2" max="2" width="21.00390625" style="122" customWidth="1"/>
    <col min="3" max="3" width="9.28125" style="122" bestFit="1" customWidth="1"/>
    <col min="4" max="4" width="9.421875" style="122" bestFit="1" customWidth="1"/>
    <col min="5" max="5" width="5.00390625" style="122" bestFit="1" customWidth="1"/>
    <col min="6" max="6" width="3.7109375" style="122" customWidth="1"/>
    <col min="7" max="7" width="3.7109375" style="155" customWidth="1"/>
    <col min="8" max="8" width="18.7109375" style="122" bestFit="1" customWidth="1"/>
    <col min="9" max="9" width="9.8515625" style="122" customWidth="1"/>
    <col min="10" max="10" width="9.28125" style="122" customWidth="1"/>
    <col min="11" max="11" width="5.00390625" style="122" customWidth="1"/>
    <col min="12" max="12" width="3.7109375" style="122" customWidth="1"/>
    <col min="13" max="13" width="3.7109375" style="155" customWidth="1"/>
    <col min="14" max="14" width="13.00390625" style="122" bestFit="1" customWidth="1"/>
    <col min="15" max="15" width="9.28125" style="122" customWidth="1"/>
    <col min="16" max="16" width="5.8515625" style="122" customWidth="1"/>
    <col min="17" max="17" width="5.00390625" style="122" customWidth="1"/>
    <col min="18" max="18" width="3.7109375" style="122" customWidth="1"/>
    <col min="19" max="19" width="3.7109375" style="155" customWidth="1"/>
    <col min="20" max="20" width="17.140625" style="122" bestFit="1" customWidth="1"/>
    <col min="21" max="21" width="9.140625" style="122" customWidth="1"/>
    <col min="22" max="22" width="10.57421875" style="122" customWidth="1"/>
    <col min="23" max="23" width="5.00390625" style="121" customWidth="1"/>
    <col min="24" max="16384" width="11.421875" style="121" customWidth="1"/>
  </cols>
  <sheetData>
    <row r="1" spans="2:23" ht="45">
      <c r="B1" s="639" t="s">
        <v>294</v>
      </c>
      <c r="C1" s="640"/>
      <c r="D1" s="640"/>
      <c r="E1" s="641"/>
      <c r="F1" s="250"/>
      <c r="H1" s="639" t="s">
        <v>295</v>
      </c>
      <c r="I1" s="640"/>
      <c r="J1" s="640"/>
      <c r="K1" s="641"/>
      <c r="L1" s="250"/>
      <c r="N1" s="639" t="s">
        <v>296</v>
      </c>
      <c r="O1" s="640"/>
      <c r="P1" s="640"/>
      <c r="Q1" s="640"/>
      <c r="R1" s="301"/>
      <c r="T1" s="645" t="s">
        <v>297</v>
      </c>
      <c r="U1" s="646"/>
      <c r="V1" s="646"/>
      <c r="W1" s="647"/>
    </row>
    <row r="2" spans="2:23" ht="45">
      <c r="B2" s="642"/>
      <c r="C2" s="643"/>
      <c r="D2" s="643"/>
      <c r="E2" s="644"/>
      <c r="F2" s="250"/>
      <c r="H2" s="642"/>
      <c r="I2" s="643"/>
      <c r="J2" s="643"/>
      <c r="K2" s="644"/>
      <c r="L2" s="250"/>
      <c r="N2" s="642"/>
      <c r="O2" s="643"/>
      <c r="P2" s="643"/>
      <c r="Q2" s="643"/>
      <c r="R2" s="301"/>
      <c r="T2" s="648"/>
      <c r="U2" s="649"/>
      <c r="V2" s="649"/>
      <c r="W2" s="650"/>
    </row>
    <row r="3" spans="1:23" ht="12.75">
      <c r="A3" s="154">
        <v>1</v>
      </c>
      <c r="B3" s="181" t="s">
        <v>332</v>
      </c>
      <c r="C3" s="175" t="s">
        <v>116</v>
      </c>
      <c r="D3" s="175" t="s">
        <v>89</v>
      </c>
      <c r="E3" s="176">
        <v>2011</v>
      </c>
      <c r="F3" s="14"/>
      <c r="G3" s="155">
        <v>1</v>
      </c>
      <c r="H3" s="181" t="s">
        <v>572</v>
      </c>
      <c r="I3" s="175" t="s">
        <v>573</v>
      </c>
      <c r="J3" s="175" t="s">
        <v>213</v>
      </c>
      <c r="K3" s="176">
        <v>2011</v>
      </c>
      <c r="L3" s="14"/>
      <c r="M3" s="155">
        <v>1</v>
      </c>
      <c r="N3" s="181" t="s">
        <v>599</v>
      </c>
      <c r="O3" s="175" t="s">
        <v>600</v>
      </c>
      <c r="P3" s="175" t="s">
        <v>208</v>
      </c>
      <c r="Q3" s="320">
        <v>2012</v>
      </c>
      <c r="R3" s="327"/>
      <c r="S3" s="155">
        <v>1</v>
      </c>
      <c r="T3" s="181" t="s">
        <v>575</v>
      </c>
      <c r="U3" s="175" t="s">
        <v>576</v>
      </c>
      <c r="V3" s="175" t="s">
        <v>88</v>
      </c>
      <c r="W3" s="176">
        <v>2013</v>
      </c>
    </row>
    <row r="4" spans="1:23" ht="12.75">
      <c r="A4" s="154">
        <v>2</v>
      </c>
      <c r="B4" s="177" t="s">
        <v>552</v>
      </c>
      <c r="C4" s="162" t="s">
        <v>553</v>
      </c>
      <c r="D4" s="162" t="s">
        <v>89</v>
      </c>
      <c r="E4" s="178">
        <v>2011</v>
      </c>
      <c r="F4" s="14"/>
      <c r="G4" s="155">
        <v>2</v>
      </c>
      <c r="H4" s="177" t="s">
        <v>606</v>
      </c>
      <c r="I4" s="162" t="s">
        <v>134</v>
      </c>
      <c r="J4" s="162" t="s">
        <v>213</v>
      </c>
      <c r="K4" s="178">
        <v>2011</v>
      </c>
      <c r="L4" s="14"/>
      <c r="M4" s="155">
        <v>2</v>
      </c>
      <c r="N4" s="177" t="s">
        <v>561</v>
      </c>
      <c r="O4" s="162" t="s">
        <v>562</v>
      </c>
      <c r="P4" s="162" t="s">
        <v>208</v>
      </c>
      <c r="Q4" s="14">
        <v>2012</v>
      </c>
      <c r="R4" s="327"/>
      <c r="S4" s="155">
        <v>2</v>
      </c>
      <c r="T4" s="177" t="s">
        <v>302</v>
      </c>
      <c r="U4" s="162" t="s">
        <v>118</v>
      </c>
      <c r="V4" s="162" t="s">
        <v>88</v>
      </c>
      <c r="W4" s="178">
        <v>2009</v>
      </c>
    </row>
    <row r="5" spans="1:23" ht="12.75">
      <c r="A5" s="154">
        <v>3</v>
      </c>
      <c r="B5" s="177" t="s">
        <v>548</v>
      </c>
      <c r="C5" s="162" t="s">
        <v>437</v>
      </c>
      <c r="D5" s="162" t="s">
        <v>89</v>
      </c>
      <c r="E5" s="178">
        <v>2010</v>
      </c>
      <c r="F5" s="14"/>
      <c r="G5" s="155">
        <v>3</v>
      </c>
      <c r="H5" s="177" t="s">
        <v>271</v>
      </c>
      <c r="I5" s="162" t="s">
        <v>190</v>
      </c>
      <c r="J5" s="162" t="s">
        <v>213</v>
      </c>
      <c r="K5" s="178">
        <v>2010</v>
      </c>
      <c r="L5" s="14"/>
      <c r="M5" s="155">
        <v>3</v>
      </c>
      <c r="N5" s="177" t="s">
        <v>446</v>
      </c>
      <c r="O5" s="162" t="s">
        <v>447</v>
      </c>
      <c r="P5" s="162" t="s">
        <v>208</v>
      </c>
      <c r="Q5" s="14">
        <v>2012</v>
      </c>
      <c r="R5" s="327"/>
      <c r="S5" s="155">
        <v>3</v>
      </c>
      <c r="T5" s="177" t="s">
        <v>634</v>
      </c>
      <c r="U5" s="162" t="s">
        <v>344</v>
      </c>
      <c r="V5" s="162" t="s">
        <v>88</v>
      </c>
      <c r="W5" s="178">
        <v>2008</v>
      </c>
    </row>
    <row r="6" spans="1:23" ht="12.75">
      <c r="A6" s="154">
        <v>4</v>
      </c>
      <c r="B6" s="177" t="s">
        <v>240</v>
      </c>
      <c r="C6" s="162" t="s">
        <v>233</v>
      </c>
      <c r="D6" s="162" t="s">
        <v>89</v>
      </c>
      <c r="E6" s="178">
        <v>2008</v>
      </c>
      <c r="F6" s="14"/>
      <c r="G6" s="155">
        <v>4</v>
      </c>
      <c r="H6" s="177" t="s">
        <v>533</v>
      </c>
      <c r="I6" s="162" t="s">
        <v>534</v>
      </c>
      <c r="J6" s="162" t="s">
        <v>213</v>
      </c>
      <c r="K6" s="178">
        <v>2009</v>
      </c>
      <c r="L6" s="14"/>
      <c r="M6" s="155">
        <v>4</v>
      </c>
      <c r="N6" s="177" t="s">
        <v>554</v>
      </c>
      <c r="O6" s="162" t="s">
        <v>555</v>
      </c>
      <c r="P6" s="162" t="s">
        <v>208</v>
      </c>
      <c r="Q6" s="14">
        <v>2012</v>
      </c>
      <c r="R6" s="327"/>
      <c r="S6" s="155">
        <v>4</v>
      </c>
      <c r="T6" s="177" t="s">
        <v>551</v>
      </c>
      <c r="U6" s="162" t="s">
        <v>125</v>
      </c>
      <c r="V6" s="162" t="s">
        <v>88</v>
      </c>
      <c r="W6" s="178">
        <v>2009</v>
      </c>
    </row>
    <row r="7" spans="1:23" ht="12.75">
      <c r="A7" s="154">
        <v>5</v>
      </c>
      <c r="B7" s="177" t="s">
        <v>530</v>
      </c>
      <c r="C7" s="162" t="s">
        <v>531</v>
      </c>
      <c r="D7" s="162" t="s">
        <v>89</v>
      </c>
      <c r="E7" s="178">
        <v>2007</v>
      </c>
      <c r="F7" s="14"/>
      <c r="G7" s="155">
        <v>5</v>
      </c>
      <c r="H7" s="177" t="s">
        <v>424</v>
      </c>
      <c r="I7" s="162" t="s">
        <v>220</v>
      </c>
      <c r="J7" s="162" t="s">
        <v>213</v>
      </c>
      <c r="K7" s="178">
        <v>2008</v>
      </c>
      <c r="L7" s="14"/>
      <c r="M7" s="155">
        <v>5</v>
      </c>
      <c r="N7" s="177" t="s">
        <v>545</v>
      </c>
      <c r="O7" s="162" t="s">
        <v>546</v>
      </c>
      <c r="P7" s="162" t="s">
        <v>208</v>
      </c>
      <c r="Q7" s="14">
        <v>2010</v>
      </c>
      <c r="R7" s="327"/>
      <c r="S7" s="155">
        <v>5</v>
      </c>
      <c r="T7" s="177" t="s">
        <v>352</v>
      </c>
      <c r="U7" s="162" t="s">
        <v>127</v>
      </c>
      <c r="V7" s="162" t="s">
        <v>88</v>
      </c>
      <c r="W7" s="178">
        <v>2009</v>
      </c>
    </row>
    <row r="8" spans="1:23" ht="12.75">
      <c r="A8" s="154">
        <v>6</v>
      </c>
      <c r="B8" s="177" t="s">
        <v>180</v>
      </c>
      <c r="C8" s="162" t="s">
        <v>181</v>
      </c>
      <c r="D8" s="162" t="s">
        <v>89</v>
      </c>
      <c r="E8" s="178">
        <v>2006</v>
      </c>
      <c r="F8" s="14"/>
      <c r="G8" s="155">
        <v>6</v>
      </c>
      <c r="H8" s="177" t="s">
        <v>255</v>
      </c>
      <c r="I8" s="162" t="s">
        <v>256</v>
      </c>
      <c r="J8" s="162" t="s">
        <v>213</v>
      </c>
      <c r="K8" s="178">
        <v>2009</v>
      </c>
      <c r="L8" s="14"/>
      <c r="M8" s="155">
        <v>6</v>
      </c>
      <c r="N8" s="177" t="s">
        <v>402</v>
      </c>
      <c r="O8" s="162" t="s">
        <v>403</v>
      </c>
      <c r="P8" s="162" t="s">
        <v>208</v>
      </c>
      <c r="Q8" s="14">
        <v>2008</v>
      </c>
      <c r="R8" s="327"/>
      <c r="S8" s="155">
        <v>6</v>
      </c>
      <c r="T8" s="177" t="s">
        <v>532</v>
      </c>
      <c r="U8" s="162" t="s">
        <v>134</v>
      </c>
      <c r="V8" s="162" t="s">
        <v>88</v>
      </c>
      <c r="W8" s="178">
        <v>2008</v>
      </c>
    </row>
    <row r="9" spans="1:23" ht="12.75">
      <c r="A9" s="154">
        <v>7</v>
      </c>
      <c r="B9" s="177" t="s">
        <v>268</v>
      </c>
      <c r="C9" s="162" t="s">
        <v>269</v>
      </c>
      <c r="D9" s="162" t="s">
        <v>89</v>
      </c>
      <c r="E9" s="178">
        <v>2006</v>
      </c>
      <c r="F9" s="14"/>
      <c r="G9" s="155">
        <v>7</v>
      </c>
      <c r="H9" s="177" t="s">
        <v>418</v>
      </c>
      <c r="I9" s="162" t="s">
        <v>419</v>
      </c>
      <c r="J9" s="162" t="s">
        <v>213</v>
      </c>
      <c r="K9" s="178">
        <v>2007</v>
      </c>
      <c r="L9" s="14"/>
      <c r="M9" s="155">
        <v>7</v>
      </c>
      <c r="N9" s="177" t="s">
        <v>245</v>
      </c>
      <c r="O9" s="162" t="s">
        <v>129</v>
      </c>
      <c r="P9" s="162" t="s">
        <v>208</v>
      </c>
      <c r="Q9" s="14">
        <v>2008</v>
      </c>
      <c r="R9" s="327"/>
      <c r="S9" s="155">
        <v>7</v>
      </c>
      <c r="T9" s="177" t="s">
        <v>90</v>
      </c>
      <c r="U9" s="162" t="s">
        <v>91</v>
      </c>
      <c r="V9" s="162" t="s">
        <v>88</v>
      </c>
      <c r="W9" s="178">
        <v>2006</v>
      </c>
    </row>
    <row r="10" spans="1:23" ht="12.75">
      <c r="A10" s="154">
        <v>8</v>
      </c>
      <c r="B10" s="177" t="s">
        <v>449</v>
      </c>
      <c r="C10" s="162" t="s">
        <v>450</v>
      </c>
      <c r="D10" s="162" t="s">
        <v>114</v>
      </c>
      <c r="E10" s="178">
        <v>2010</v>
      </c>
      <c r="F10" s="14"/>
      <c r="G10" s="155">
        <v>8</v>
      </c>
      <c r="H10" s="177" t="s">
        <v>271</v>
      </c>
      <c r="I10" s="162" t="s">
        <v>204</v>
      </c>
      <c r="J10" s="162" t="s">
        <v>213</v>
      </c>
      <c r="K10" s="178">
        <v>2007</v>
      </c>
      <c r="L10" s="14"/>
      <c r="M10" s="155">
        <v>8</v>
      </c>
      <c r="N10" s="177" t="s">
        <v>206</v>
      </c>
      <c r="O10" s="162" t="s">
        <v>207</v>
      </c>
      <c r="P10" s="162" t="s">
        <v>208</v>
      </c>
      <c r="Q10" s="14">
        <v>2006</v>
      </c>
      <c r="R10" s="327"/>
      <c r="S10" s="155">
        <v>8</v>
      </c>
      <c r="T10" s="177" t="s">
        <v>149</v>
      </c>
      <c r="U10" s="162" t="s">
        <v>162</v>
      </c>
      <c r="V10" s="162" t="s">
        <v>124</v>
      </c>
      <c r="W10" s="178">
        <v>2012</v>
      </c>
    </row>
    <row r="11" spans="1:23" ht="12.75">
      <c r="A11" s="154">
        <v>9</v>
      </c>
      <c r="B11" s="177" t="s">
        <v>149</v>
      </c>
      <c r="C11" s="162" t="s">
        <v>204</v>
      </c>
      <c r="D11" s="162" t="s">
        <v>114</v>
      </c>
      <c r="E11" s="178">
        <v>2011</v>
      </c>
      <c r="F11" s="14"/>
      <c r="G11" s="155">
        <v>9</v>
      </c>
      <c r="H11" s="177" t="s">
        <v>537</v>
      </c>
      <c r="I11" s="162" t="s">
        <v>605</v>
      </c>
      <c r="J11" s="162" t="s">
        <v>357</v>
      </c>
      <c r="K11" s="178">
        <v>2013</v>
      </c>
      <c r="L11" s="14"/>
      <c r="M11" s="155">
        <v>9</v>
      </c>
      <c r="N11" s="177" t="s">
        <v>185</v>
      </c>
      <c r="O11" s="162" t="s">
        <v>186</v>
      </c>
      <c r="P11" s="162" t="s">
        <v>208</v>
      </c>
      <c r="Q11" s="14">
        <v>2006</v>
      </c>
      <c r="R11" s="327"/>
      <c r="S11" s="155">
        <v>9</v>
      </c>
      <c r="T11" s="177" t="s">
        <v>563</v>
      </c>
      <c r="U11" s="162" t="s">
        <v>129</v>
      </c>
      <c r="V11" s="162" t="s">
        <v>124</v>
      </c>
      <c r="W11" s="178">
        <v>2013</v>
      </c>
    </row>
    <row r="12" spans="1:23" ht="12.75">
      <c r="A12" s="154">
        <v>10</v>
      </c>
      <c r="B12" s="177" t="s">
        <v>528</v>
      </c>
      <c r="C12" s="162" t="s">
        <v>529</v>
      </c>
      <c r="D12" s="162" t="s">
        <v>114</v>
      </c>
      <c r="E12" s="178">
        <v>2008</v>
      </c>
      <c r="F12" s="14"/>
      <c r="G12" s="155">
        <v>10</v>
      </c>
      <c r="H12" s="177" t="s">
        <v>356</v>
      </c>
      <c r="I12" s="162" t="s">
        <v>141</v>
      </c>
      <c r="J12" s="162" t="s">
        <v>357</v>
      </c>
      <c r="K12" s="178">
        <v>2013</v>
      </c>
      <c r="L12" s="14"/>
      <c r="M12" s="155">
        <v>10</v>
      </c>
      <c r="N12" s="177" t="s">
        <v>584</v>
      </c>
      <c r="O12" s="162" t="s">
        <v>585</v>
      </c>
      <c r="P12" s="162" t="s">
        <v>117</v>
      </c>
      <c r="Q12" s="14">
        <v>2012</v>
      </c>
      <c r="R12" s="327"/>
      <c r="S12" s="155">
        <v>10</v>
      </c>
      <c r="T12" s="177" t="s">
        <v>434</v>
      </c>
      <c r="U12" s="162" t="s">
        <v>435</v>
      </c>
      <c r="V12" s="162" t="s">
        <v>124</v>
      </c>
      <c r="W12" s="178">
        <v>2011</v>
      </c>
    </row>
    <row r="13" spans="1:23" ht="12.75">
      <c r="A13" s="154">
        <v>11</v>
      </c>
      <c r="B13" s="177" t="s">
        <v>428</v>
      </c>
      <c r="C13" s="162" t="s">
        <v>429</v>
      </c>
      <c r="D13" s="162" t="s">
        <v>114</v>
      </c>
      <c r="E13" s="178">
        <v>2009</v>
      </c>
      <c r="F13" s="14"/>
      <c r="G13" s="155">
        <v>11</v>
      </c>
      <c r="H13" s="177" t="s">
        <v>568</v>
      </c>
      <c r="I13" s="162" t="s">
        <v>127</v>
      </c>
      <c r="J13" s="162" t="s">
        <v>357</v>
      </c>
      <c r="K13" s="178">
        <v>2013</v>
      </c>
      <c r="L13" s="14"/>
      <c r="M13" s="155">
        <v>11</v>
      </c>
      <c r="N13" s="177" t="s">
        <v>567</v>
      </c>
      <c r="O13" s="162" t="s">
        <v>220</v>
      </c>
      <c r="P13" s="162" t="s">
        <v>117</v>
      </c>
      <c r="Q13" s="14">
        <v>2012</v>
      </c>
      <c r="R13" s="327"/>
      <c r="S13" s="155">
        <v>11</v>
      </c>
      <c r="T13" s="177" t="s">
        <v>436</v>
      </c>
      <c r="U13" s="162" t="s">
        <v>437</v>
      </c>
      <c r="V13" s="162" t="s">
        <v>124</v>
      </c>
      <c r="W13" s="178">
        <v>2010</v>
      </c>
    </row>
    <row r="14" spans="1:23" ht="12.75">
      <c r="A14" s="154">
        <v>12</v>
      </c>
      <c r="B14" s="177" t="s">
        <v>251</v>
      </c>
      <c r="C14" s="162" t="s">
        <v>451</v>
      </c>
      <c r="D14" s="162" t="s">
        <v>114</v>
      </c>
      <c r="E14" s="178">
        <v>2008</v>
      </c>
      <c r="F14" s="14"/>
      <c r="G14" s="155">
        <v>12</v>
      </c>
      <c r="H14" s="177" t="s">
        <v>616</v>
      </c>
      <c r="I14" s="162" t="s">
        <v>617</v>
      </c>
      <c r="J14" s="162" t="s">
        <v>357</v>
      </c>
      <c r="K14" s="178">
        <v>2014</v>
      </c>
      <c r="L14" s="14"/>
      <c r="M14" s="155">
        <v>12</v>
      </c>
      <c r="N14" s="177" t="s">
        <v>164</v>
      </c>
      <c r="O14" s="162" t="s">
        <v>469</v>
      </c>
      <c r="P14" s="162" t="s">
        <v>117</v>
      </c>
      <c r="Q14" s="14">
        <v>2010</v>
      </c>
      <c r="R14" s="327"/>
      <c r="S14" s="155">
        <v>12</v>
      </c>
      <c r="T14" s="177" t="s">
        <v>150</v>
      </c>
      <c r="U14" s="162" t="s">
        <v>110</v>
      </c>
      <c r="V14" s="162" t="s">
        <v>124</v>
      </c>
      <c r="W14" s="178">
        <v>2010</v>
      </c>
    </row>
    <row r="15" spans="1:23" ht="12.75">
      <c r="A15" s="154">
        <v>13</v>
      </c>
      <c r="B15" s="177" t="s">
        <v>615</v>
      </c>
      <c r="C15" s="162" t="s">
        <v>275</v>
      </c>
      <c r="D15" s="162" t="s">
        <v>179</v>
      </c>
      <c r="E15" s="178">
        <v>2012</v>
      </c>
      <c r="F15" s="14"/>
      <c r="G15" s="155">
        <v>13</v>
      </c>
      <c r="H15" s="177" t="s">
        <v>537</v>
      </c>
      <c r="I15" s="162" t="s">
        <v>374</v>
      </c>
      <c r="J15" s="162" t="s">
        <v>357</v>
      </c>
      <c r="K15" s="178">
        <v>2010</v>
      </c>
      <c r="L15" s="14"/>
      <c r="M15" s="155">
        <v>13</v>
      </c>
      <c r="N15" s="177" t="s">
        <v>596</v>
      </c>
      <c r="O15" s="162" t="s">
        <v>597</v>
      </c>
      <c r="P15" s="162" t="s">
        <v>117</v>
      </c>
      <c r="Q15" s="14">
        <v>2011</v>
      </c>
      <c r="R15" s="327"/>
      <c r="S15" s="155">
        <v>13</v>
      </c>
      <c r="T15" s="177" t="s">
        <v>144</v>
      </c>
      <c r="U15" s="162" t="s">
        <v>194</v>
      </c>
      <c r="V15" s="162" t="s">
        <v>124</v>
      </c>
      <c r="W15" s="178">
        <v>2008</v>
      </c>
    </row>
    <row r="16" spans="1:23" ht="12.75">
      <c r="A16" s="154">
        <v>14</v>
      </c>
      <c r="B16" s="177" t="s">
        <v>309</v>
      </c>
      <c r="C16" s="162" t="s">
        <v>310</v>
      </c>
      <c r="D16" s="162" t="s">
        <v>179</v>
      </c>
      <c r="E16" s="178">
        <v>2010</v>
      </c>
      <c r="F16" s="14"/>
      <c r="G16" s="155">
        <v>14</v>
      </c>
      <c r="H16" s="177" t="s">
        <v>262</v>
      </c>
      <c r="I16" s="162" t="s">
        <v>263</v>
      </c>
      <c r="J16" s="162" t="s">
        <v>357</v>
      </c>
      <c r="K16" s="178">
        <v>2009</v>
      </c>
      <c r="L16" s="14"/>
      <c r="M16" s="155">
        <v>14</v>
      </c>
      <c r="N16" s="177" t="s">
        <v>147</v>
      </c>
      <c r="O16" s="162" t="s">
        <v>148</v>
      </c>
      <c r="P16" s="162" t="s">
        <v>117</v>
      </c>
      <c r="Q16" s="14">
        <v>2011</v>
      </c>
      <c r="R16" s="327"/>
      <c r="S16" s="155">
        <v>14</v>
      </c>
      <c r="T16" s="177" t="s">
        <v>144</v>
      </c>
      <c r="U16" s="162" t="s">
        <v>145</v>
      </c>
      <c r="V16" s="162" t="s">
        <v>124</v>
      </c>
      <c r="W16" s="178">
        <v>2009</v>
      </c>
    </row>
    <row r="17" spans="1:23" ht="12.75">
      <c r="A17" s="154">
        <v>15</v>
      </c>
      <c r="B17" s="177" t="s">
        <v>495</v>
      </c>
      <c r="C17" s="162" t="s">
        <v>496</v>
      </c>
      <c r="D17" s="162" t="s">
        <v>179</v>
      </c>
      <c r="E17" s="178">
        <v>2009</v>
      </c>
      <c r="F17" s="14"/>
      <c r="G17" s="155">
        <v>15</v>
      </c>
      <c r="H17" s="177" t="s">
        <v>538</v>
      </c>
      <c r="I17" s="162" t="s">
        <v>539</v>
      </c>
      <c r="J17" s="162" t="s">
        <v>357</v>
      </c>
      <c r="K17" s="178">
        <v>2009</v>
      </c>
      <c r="L17" s="14"/>
      <c r="M17" s="155">
        <v>15</v>
      </c>
      <c r="N17" s="177" t="s">
        <v>574</v>
      </c>
      <c r="O17" s="162" t="s">
        <v>353</v>
      </c>
      <c r="P17" s="162" t="s">
        <v>117</v>
      </c>
      <c r="Q17" s="14">
        <v>2011</v>
      </c>
      <c r="R17" s="327"/>
      <c r="S17" s="155">
        <v>15</v>
      </c>
      <c r="T17" s="177" t="s">
        <v>329</v>
      </c>
      <c r="U17" s="162" t="s">
        <v>134</v>
      </c>
      <c r="V17" s="162" t="s">
        <v>124</v>
      </c>
      <c r="W17" s="178">
        <v>2009</v>
      </c>
    </row>
    <row r="18" spans="1:23" ht="12.75">
      <c r="A18" s="154">
        <v>16</v>
      </c>
      <c r="B18" s="177" t="s">
        <v>305</v>
      </c>
      <c r="C18" s="162" t="s">
        <v>306</v>
      </c>
      <c r="D18" s="162" t="s">
        <v>179</v>
      </c>
      <c r="E18" s="178">
        <v>2009</v>
      </c>
      <c r="F18" s="14"/>
      <c r="G18" s="155">
        <v>16</v>
      </c>
      <c r="H18" s="177" t="s">
        <v>393</v>
      </c>
      <c r="I18" s="162" t="s">
        <v>134</v>
      </c>
      <c r="J18" s="162" t="s">
        <v>357</v>
      </c>
      <c r="K18" s="178">
        <v>2008</v>
      </c>
      <c r="L18" s="14"/>
      <c r="M18" s="155">
        <v>16</v>
      </c>
      <c r="N18" s="177" t="s">
        <v>351</v>
      </c>
      <c r="O18" s="162" t="s">
        <v>234</v>
      </c>
      <c r="P18" s="162" t="s">
        <v>117</v>
      </c>
      <c r="Q18" s="14">
        <v>2010</v>
      </c>
      <c r="R18" s="327"/>
      <c r="S18" s="155">
        <v>16</v>
      </c>
      <c r="T18" s="177" t="s">
        <v>588</v>
      </c>
      <c r="U18" s="162" t="s">
        <v>76</v>
      </c>
      <c r="V18" s="162" t="s">
        <v>291</v>
      </c>
      <c r="W18" s="178">
        <v>2012</v>
      </c>
    </row>
    <row r="19" spans="1:23" ht="12.75">
      <c r="A19" s="154">
        <v>17</v>
      </c>
      <c r="B19" s="177" t="s">
        <v>210</v>
      </c>
      <c r="C19" s="162" t="s">
        <v>211</v>
      </c>
      <c r="D19" s="162" t="s">
        <v>179</v>
      </c>
      <c r="E19" s="178">
        <v>2007</v>
      </c>
      <c r="F19" s="14"/>
      <c r="G19" s="155">
        <v>17</v>
      </c>
      <c r="H19" s="177" t="s">
        <v>518</v>
      </c>
      <c r="I19" s="162" t="s">
        <v>519</v>
      </c>
      <c r="J19" s="162" t="s">
        <v>357</v>
      </c>
      <c r="K19" s="178">
        <v>2006</v>
      </c>
      <c r="L19" s="14"/>
      <c r="M19" s="155">
        <v>17</v>
      </c>
      <c r="N19" s="177" t="s">
        <v>161</v>
      </c>
      <c r="O19" s="162" t="s">
        <v>162</v>
      </c>
      <c r="P19" s="162" t="s">
        <v>117</v>
      </c>
      <c r="Q19" s="14">
        <v>2008</v>
      </c>
      <c r="R19" s="327"/>
      <c r="S19" s="155">
        <v>17</v>
      </c>
      <c r="T19" s="177" t="s">
        <v>391</v>
      </c>
      <c r="U19" s="162" t="s">
        <v>392</v>
      </c>
      <c r="V19" s="162" t="s">
        <v>291</v>
      </c>
      <c r="W19" s="178">
        <v>2012</v>
      </c>
    </row>
    <row r="20" spans="1:23" ht="12.75">
      <c r="A20" s="154">
        <v>18</v>
      </c>
      <c r="B20" s="177" t="s">
        <v>177</v>
      </c>
      <c r="C20" s="162" t="s">
        <v>178</v>
      </c>
      <c r="D20" s="162" t="s">
        <v>179</v>
      </c>
      <c r="E20" s="178">
        <v>2006</v>
      </c>
      <c r="F20" s="14"/>
      <c r="G20" s="155">
        <v>18</v>
      </c>
      <c r="H20" s="177" t="s">
        <v>523</v>
      </c>
      <c r="I20" s="162" t="s">
        <v>524</v>
      </c>
      <c r="J20" s="162" t="s">
        <v>357</v>
      </c>
      <c r="K20" s="178">
        <v>2007</v>
      </c>
      <c r="L20" s="14"/>
      <c r="M20" s="155">
        <v>18</v>
      </c>
      <c r="N20" s="177" t="s">
        <v>164</v>
      </c>
      <c r="O20" s="162" t="s">
        <v>165</v>
      </c>
      <c r="P20" s="162" t="s">
        <v>117</v>
      </c>
      <c r="Q20" s="14">
        <v>2008</v>
      </c>
      <c r="R20" s="327"/>
      <c r="S20" s="155">
        <v>18</v>
      </c>
      <c r="T20" s="177" t="s">
        <v>607</v>
      </c>
      <c r="U20" s="162" t="s">
        <v>608</v>
      </c>
      <c r="V20" s="162" t="s">
        <v>291</v>
      </c>
      <c r="W20" s="178">
        <v>2012</v>
      </c>
    </row>
    <row r="21" spans="1:23" ht="12.75">
      <c r="A21" s="154">
        <v>19</v>
      </c>
      <c r="B21" s="177" t="s">
        <v>318</v>
      </c>
      <c r="C21" s="162" t="s">
        <v>125</v>
      </c>
      <c r="D21" s="162" t="s">
        <v>179</v>
      </c>
      <c r="E21" s="178">
        <v>2006</v>
      </c>
      <c r="F21" s="14"/>
      <c r="G21" s="155">
        <v>19</v>
      </c>
      <c r="H21" s="177" t="s">
        <v>571</v>
      </c>
      <c r="I21" s="162" t="s">
        <v>448</v>
      </c>
      <c r="J21" s="162" t="s">
        <v>111</v>
      </c>
      <c r="K21" s="178">
        <v>2012</v>
      </c>
      <c r="L21" s="14"/>
      <c r="M21" s="155">
        <v>19</v>
      </c>
      <c r="N21" s="177" t="s">
        <v>540</v>
      </c>
      <c r="O21" s="162" t="s">
        <v>231</v>
      </c>
      <c r="P21" s="162" t="s">
        <v>117</v>
      </c>
      <c r="Q21" s="14">
        <v>2009</v>
      </c>
      <c r="R21" s="327"/>
      <c r="S21" s="155">
        <v>19</v>
      </c>
      <c r="T21" s="177" t="s">
        <v>635</v>
      </c>
      <c r="U21" s="162" t="s">
        <v>275</v>
      </c>
      <c r="V21" s="162" t="s">
        <v>291</v>
      </c>
      <c r="W21" s="178">
        <v>2010</v>
      </c>
    </row>
    <row r="22" spans="1:23" ht="12.75">
      <c r="A22" s="154">
        <v>20</v>
      </c>
      <c r="B22" s="177" t="s">
        <v>267</v>
      </c>
      <c r="C22" s="162" t="s">
        <v>229</v>
      </c>
      <c r="D22" s="162" t="s">
        <v>179</v>
      </c>
      <c r="E22" s="178">
        <v>2007</v>
      </c>
      <c r="F22" s="14"/>
      <c r="G22" s="155">
        <v>20</v>
      </c>
      <c r="H22" s="177" t="s">
        <v>441</v>
      </c>
      <c r="I22" s="162" t="s">
        <v>204</v>
      </c>
      <c r="J22" s="162" t="s">
        <v>111</v>
      </c>
      <c r="K22" s="178">
        <v>2011</v>
      </c>
      <c r="L22" s="14"/>
      <c r="M22" s="155">
        <v>20</v>
      </c>
      <c r="N22" s="177" t="s">
        <v>115</v>
      </c>
      <c r="O22" s="162" t="s">
        <v>116</v>
      </c>
      <c r="P22" s="162" t="s">
        <v>117</v>
      </c>
      <c r="Q22" s="14">
        <v>2006</v>
      </c>
      <c r="R22" s="327"/>
      <c r="S22" s="155">
        <v>20</v>
      </c>
      <c r="T22" s="177" t="s">
        <v>613</v>
      </c>
      <c r="U22" s="162" t="s">
        <v>171</v>
      </c>
      <c r="V22" s="162" t="s">
        <v>291</v>
      </c>
      <c r="W22" s="178">
        <v>2011</v>
      </c>
    </row>
    <row r="23" spans="1:23" ht="12.75">
      <c r="A23" s="154">
        <v>21</v>
      </c>
      <c r="B23" s="177" t="s">
        <v>579</v>
      </c>
      <c r="C23" s="162" t="s">
        <v>580</v>
      </c>
      <c r="D23" s="162" t="s">
        <v>142</v>
      </c>
      <c r="E23" s="178">
        <v>2011</v>
      </c>
      <c r="F23" s="14"/>
      <c r="G23" s="155">
        <v>21</v>
      </c>
      <c r="H23" s="177" t="s">
        <v>614</v>
      </c>
      <c r="I23" s="162" t="s">
        <v>76</v>
      </c>
      <c r="J23" s="162" t="s">
        <v>111</v>
      </c>
      <c r="K23" s="178">
        <v>2011</v>
      </c>
      <c r="L23" s="14"/>
      <c r="M23" s="155">
        <v>21</v>
      </c>
      <c r="N23" s="177" t="s">
        <v>492</v>
      </c>
      <c r="O23" s="162" t="s">
        <v>493</v>
      </c>
      <c r="P23" s="162" t="s">
        <v>117</v>
      </c>
      <c r="Q23" s="14">
        <v>2007</v>
      </c>
      <c r="R23" s="327"/>
      <c r="S23" s="155">
        <v>21</v>
      </c>
      <c r="T23" s="177" t="s">
        <v>389</v>
      </c>
      <c r="U23" s="162" t="s">
        <v>390</v>
      </c>
      <c r="V23" s="162" t="s">
        <v>291</v>
      </c>
      <c r="W23" s="178">
        <v>2009</v>
      </c>
    </row>
    <row r="24" spans="1:23" ht="12.75">
      <c r="A24" s="154">
        <v>22</v>
      </c>
      <c r="B24" s="177" t="s">
        <v>556</v>
      </c>
      <c r="C24" s="162" t="s">
        <v>80</v>
      </c>
      <c r="D24" s="162" t="s">
        <v>142</v>
      </c>
      <c r="E24" s="178">
        <v>2011</v>
      </c>
      <c r="F24" s="14"/>
      <c r="G24" s="155">
        <v>22</v>
      </c>
      <c r="H24" s="177" t="s">
        <v>249</v>
      </c>
      <c r="I24" s="162" t="s">
        <v>80</v>
      </c>
      <c r="J24" s="162" t="s">
        <v>111</v>
      </c>
      <c r="K24" s="178">
        <v>2008</v>
      </c>
      <c r="L24" s="14"/>
      <c r="M24" s="156">
        <v>22</v>
      </c>
      <c r="N24" s="177" t="s">
        <v>470</v>
      </c>
      <c r="O24" s="162" t="s">
        <v>371</v>
      </c>
      <c r="P24" s="162" t="s">
        <v>212</v>
      </c>
      <c r="Q24" s="14">
        <v>2012</v>
      </c>
      <c r="R24" s="327"/>
      <c r="S24" s="155">
        <v>22</v>
      </c>
      <c r="T24" s="177" t="s">
        <v>239</v>
      </c>
      <c r="U24" s="162" t="s">
        <v>207</v>
      </c>
      <c r="V24" s="162" t="s">
        <v>291</v>
      </c>
      <c r="W24" s="178">
        <v>2008</v>
      </c>
    </row>
    <row r="25" spans="1:23" ht="12.75">
      <c r="A25" s="154">
        <v>23</v>
      </c>
      <c r="B25" s="177" t="s">
        <v>431</v>
      </c>
      <c r="C25" s="162" t="s">
        <v>432</v>
      </c>
      <c r="D25" s="162" t="s">
        <v>142</v>
      </c>
      <c r="E25" s="178">
        <v>2010</v>
      </c>
      <c r="F25" s="14"/>
      <c r="G25" s="155">
        <v>23</v>
      </c>
      <c r="H25" s="177" t="s">
        <v>441</v>
      </c>
      <c r="I25" s="162" t="s">
        <v>437</v>
      </c>
      <c r="J25" s="162" t="s">
        <v>111</v>
      </c>
      <c r="K25" s="178">
        <v>2009</v>
      </c>
      <c r="L25" s="14"/>
      <c r="M25" s="158">
        <v>23</v>
      </c>
      <c r="N25" s="177" t="s">
        <v>543</v>
      </c>
      <c r="O25" s="162" t="s">
        <v>544</v>
      </c>
      <c r="P25" s="162" t="s">
        <v>212</v>
      </c>
      <c r="Q25" s="14">
        <v>2010</v>
      </c>
      <c r="R25" s="327"/>
      <c r="S25" s="155">
        <v>23</v>
      </c>
      <c r="T25" s="177" t="s">
        <v>232</v>
      </c>
      <c r="U25" s="162" t="s">
        <v>181</v>
      </c>
      <c r="V25" s="162" t="s">
        <v>291</v>
      </c>
      <c r="W25" s="178">
        <v>2007</v>
      </c>
    </row>
    <row r="26" spans="1:23" ht="12.75">
      <c r="A26" s="154">
        <v>24</v>
      </c>
      <c r="B26" s="177" t="s">
        <v>345</v>
      </c>
      <c r="C26" s="162" t="s">
        <v>433</v>
      </c>
      <c r="D26" s="162" t="s">
        <v>142</v>
      </c>
      <c r="E26" s="178">
        <v>2008</v>
      </c>
      <c r="F26" s="14"/>
      <c r="G26" s="155">
        <v>24</v>
      </c>
      <c r="H26" s="177" t="s">
        <v>230</v>
      </c>
      <c r="I26" s="162" t="s">
        <v>250</v>
      </c>
      <c r="J26" s="162" t="s">
        <v>111</v>
      </c>
      <c r="K26" s="178">
        <v>2008</v>
      </c>
      <c r="L26" s="14"/>
      <c r="M26" s="155">
        <v>24</v>
      </c>
      <c r="N26" s="177" t="s">
        <v>471</v>
      </c>
      <c r="O26" s="162" t="s">
        <v>397</v>
      </c>
      <c r="P26" s="162" t="s">
        <v>212</v>
      </c>
      <c r="Q26" s="14">
        <v>2011</v>
      </c>
      <c r="R26" s="328"/>
      <c r="S26" s="155">
        <v>24</v>
      </c>
      <c r="T26" s="177" t="s">
        <v>508</v>
      </c>
      <c r="U26" s="162" t="s">
        <v>204</v>
      </c>
      <c r="V26" s="162" t="s">
        <v>291</v>
      </c>
      <c r="W26" s="178">
        <v>2007</v>
      </c>
    </row>
    <row r="27" spans="1:23" ht="12.75">
      <c r="A27" s="154">
        <v>25</v>
      </c>
      <c r="B27" s="177" t="s">
        <v>325</v>
      </c>
      <c r="C27" s="162" t="s">
        <v>326</v>
      </c>
      <c r="D27" s="162" t="s">
        <v>142</v>
      </c>
      <c r="E27" s="178">
        <v>2009</v>
      </c>
      <c r="F27" s="14"/>
      <c r="G27" s="155">
        <v>25</v>
      </c>
      <c r="H27" s="177" t="s">
        <v>139</v>
      </c>
      <c r="I27" s="162" t="s">
        <v>134</v>
      </c>
      <c r="J27" s="162" t="s">
        <v>111</v>
      </c>
      <c r="K27" s="178">
        <v>2009</v>
      </c>
      <c r="L27" s="14"/>
      <c r="M27" s="155">
        <v>25</v>
      </c>
      <c r="N27" s="177" t="s">
        <v>470</v>
      </c>
      <c r="O27" s="162" t="s">
        <v>126</v>
      </c>
      <c r="P27" s="162" t="s">
        <v>212</v>
      </c>
      <c r="Q27" s="14">
        <v>2009</v>
      </c>
      <c r="R27" s="328"/>
      <c r="S27" s="155">
        <v>25</v>
      </c>
      <c r="T27" s="177" t="s">
        <v>497</v>
      </c>
      <c r="U27" s="162" t="s">
        <v>498</v>
      </c>
      <c r="V27" s="162" t="s">
        <v>388</v>
      </c>
      <c r="W27" s="178">
        <v>2010</v>
      </c>
    </row>
    <row r="28" spans="1:23" ht="12.75">
      <c r="A28" s="154">
        <v>26</v>
      </c>
      <c r="B28" s="177" t="s">
        <v>549</v>
      </c>
      <c r="C28" s="162" t="s">
        <v>125</v>
      </c>
      <c r="D28" s="162" t="s">
        <v>142</v>
      </c>
      <c r="E28" s="178">
        <v>2009</v>
      </c>
      <c r="F28" s="14"/>
      <c r="G28" s="155">
        <v>26</v>
      </c>
      <c r="H28" s="177" t="s">
        <v>284</v>
      </c>
      <c r="I28" s="162" t="s">
        <v>285</v>
      </c>
      <c r="J28" s="162" t="s">
        <v>111</v>
      </c>
      <c r="K28" s="178">
        <v>2009</v>
      </c>
      <c r="L28" s="14"/>
      <c r="M28" s="155">
        <v>26</v>
      </c>
      <c r="N28" s="177" t="s">
        <v>446</v>
      </c>
      <c r="O28" s="162" t="s">
        <v>370</v>
      </c>
      <c r="P28" s="162" t="s">
        <v>212</v>
      </c>
      <c r="Q28" s="14">
        <v>2006</v>
      </c>
      <c r="R28" s="328"/>
      <c r="S28" s="155">
        <v>26</v>
      </c>
      <c r="T28" s="177" t="s">
        <v>259</v>
      </c>
      <c r="U28" s="162" t="s">
        <v>260</v>
      </c>
      <c r="V28" s="162" t="s">
        <v>388</v>
      </c>
      <c r="W28" s="178">
        <v>2009</v>
      </c>
    </row>
    <row r="29" spans="1:23" ht="12.75">
      <c r="A29" s="154">
        <v>27</v>
      </c>
      <c r="B29" s="177" t="s">
        <v>628</v>
      </c>
      <c r="C29" s="162" t="s">
        <v>629</v>
      </c>
      <c r="D29" s="162" t="s">
        <v>243</v>
      </c>
      <c r="E29" s="178">
        <v>2014</v>
      </c>
      <c r="F29" s="14"/>
      <c r="G29" s="155">
        <v>27</v>
      </c>
      <c r="H29" s="177" t="s">
        <v>230</v>
      </c>
      <c r="I29" s="162" t="s">
        <v>244</v>
      </c>
      <c r="J29" s="162" t="s">
        <v>111</v>
      </c>
      <c r="K29" s="178">
        <v>2007</v>
      </c>
      <c r="L29" s="14"/>
      <c r="M29" s="155">
        <v>27</v>
      </c>
      <c r="N29" s="177" t="s">
        <v>520</v>
      </c>
      <c r="O29" s="162" t="s">
        <v>521</v>
      </c>
      <c r="P29" s="162" t="s">
        <v>212</v>
      </c>
      <c r="Q29" s="14">
        <v>2006</v>
      </c>
      <c r="R29" s="328"/>
      <c r="S29" s="155">
        <v>27</v>
      </c>
      <c r="T29" s="177" t="s">
        <v>247</v>
      </c>
      <c r="U29" s="162" t="s">
        <v>248</v>
      </c>
      <c r="V29" s="162" t="s">
        <v>388</v>
      </c>
      <c r="W29" s="178">
        <v>2008</v>
      </c>
    </row>
    <row r="30" spans="1:23" ht="12.75">
      <c r="A30" s="154">
        <v>28</v>
      </c>
      <c r="B30" s="177" t="s">
        <v>241</v>
      </c>
      <c r="C30" s="162" t="s">
        <v>134</v>
      </c>
      <c r="D30" s="162" t="s">
        <v>243</v>
      </c>
      <c r="E30" s="178">
        <v>2013</v>
      </c>
      <c r="F30" s="14"/>
      <c r="G30" s="155">
        <v>28</v>
      </c>
      <c r="H30" s="177" t="s">
        <v>411</v>
      </c>
      <c r="I30" s="162" t="s">
        <v>412</v>
      </c>
      <c r="J30" s="162" t="s">
        <v>111</v>
      </c>
      <c r="K30" s="178">
        <v>2007</v>
      </c>
      <c r="L30" s="14"/>
      <c r="M30" s="323">
        <v>28</v>
      </c>
      <c r="N30" s="274" t="s">
        <v>314</v>
      </c>
      <c r="O30" s="179" t="s">
        <v>315</v>
      </c>
      <c r="P30" s="179" t="s">
        <v>316</v>
      </c>
      <c r="Q30" s="321">
        <v>2007</v>
      </c>
      <c r="R30" s="328"/>
      <c r="S30" s="155">
        <v>28</v>
      </c>
      <c r="T30" s="177" t="s">
        <v>174</v>
      </c>
      <c r="U30" s="162" t="s">
        <v>162</v>
      </c>
      <c r="V30" s="162" t="s">
        <v>388</v>
      </c>
      <c r="W30" s="178">
        <v>2006</v>
      </c>
    </row>
    <row r="31" spans="1:23" ht="12.75">
      <c r="A31" s="154">
        <v>29</v>
      </c>
      <c r="B31" s="177" t="s">
        <v>612</v>
      </c>
      <c r="C31" s="162" t="s">
        <v>220</v>
      </c>
      <c r="D31" s="162" t="s">
        <v>243</v>
      </c>
      <c r="E31" s="178">
        <v>2015</v>
      </c>
      <c r="F31" s="14"/>
      <c r="G31" s="155">
        <v>29</v>
      </c>
      <c r="H31" s="177" t="s">
        <v>577</v>
      </c>
      <c r="I31" s="162" t="s">
        <v>578</v>
      </c>
      <c r="J31" s="162" t="s">
        <v>209</v>
      </c>
      <c r="K31" s="178">
        <v>2012</v>
      </c>
      <c r="L31" s="14"/>
      <c r="S31" s="155">
        <v>29</v>
      </c>
      <c r="T31" s="177" t="s">
        <v>586</v>
      </c>
      <c r="U31" s="162" t="s">
        <v>80</v>
      </c>
      <c r="V31" s="162" t="s">
        <v>587</v>
      </c>
      <c r="W31" s="178">
        <v>2011</v>
      </c>
    </row>
    <row r="32" spans="1:23" ht="12.75">
      <c r="A32" s="154">
        <v>30</v>
      </c>
      <c r="B32" s="177" t="s">
        <v>626</v>
      </c>
      <c r="C32" s="162" t="s">
        <v>627</v>
      </c>
      <c r="D32" s="162" t="s">
        <v>243</v>
      </c>
      <c r="E32" s="178">
        <v>2016</v>
      </c>
      <c r="F32" s="14"/>
      <c r="G32" s="155">
        <v>30</v>
      </c>
      <c r="H32" s="177" t="s">
        <v>149</v>
      </c>
      <c r="I32" s="162" t="s">
        <v>354</v>
      </c>
      <c r="J32" s="162" t="s">
        <v>209</v>
      </c>
      <c r="K32" s="178">
        <v>2011</v>
      </c>
      <c r="L32" s="14"/>
      <c r="S32" s="156">
        <v>30</v>
      </c>
      <c r="T32" s="177" t="s">
        <v>615</v>
      </c>
      <c r="U32" s="162" t="s">
        <v>275</v>
      </c>
      <c r="V32" s="162" t="s">
        <v>179</v>
      </c>
      <c r="W32" s="178">
        <v>2012</v>
      </c>
    </row>
    <row r="33" spans="1:23" ht="12.75">
      <c r="A33" s="154">
        <v>31</v>
      </c>
      <c r="B33" s="177" t="s">
        <v>262</v>
      </c>
      <c r="C33" s="162" t="s">
        <v>200</v>
      </c>
      <c r="D33" s="162" t="s">
        <v>243</v>
      </c>
      <c r="E33" s="178">
        <v>2010</v>
      </c>
      <c r="F33" s="14"/>
      <c r="G33" s="155">
        <v>31</v>
      </c>
      <c r="H33" s="177" t="s">
        <v>547</v>
      </c>
      <c r="I33" s="162" t="s">
        <v>126</v>
      </c>
      <c r="J33" s="162" t="s">
        <v>209</v>
      </c>
      <c r="K33" s="178">
        <v>2010</v>
      </c>
      <c r="L33" s="14"/>
      <c r="S33" s="155">
        <v>31</v>
      </c>
      <c r="T33" s="177" t="s">
        <v>309</v>
      </c>
      <c r="U33" s="162" t="s">
        <v>310</v>
      </c>
      <c r="V33" s="162" t="s">
        <v>179</v>
      </c>
      <c r="W33" s="178">
        <v>2010</v>
      </c>
    </row>
    <row r="34" spans="1:23" ht="12.75">
      <c r="A34" s="154">
        <v>32</v>
      </c>
      <c r="B34" s="177" t="s">
        <v>623</v>
      </c>
      <c r="C34" s="162" t="s">
        <v>371</v>
      </c>
      <c r="D34" s="162" t="s">
        <v>243</v>
      </c>
      <c r="E34" s="178">
        <v>2011</v>
      </c>
      <c r="F34" s="14"/>
      <c r="G34" s="155">
        <v>32</v>
      </c>
      <c r="H34" s="177" t="s">
        <v>253</v>
      </c>
      <c r="I34" s="162" t="s">
        <v>254</v>
      </c>
      <c r="J34" s="162" t="s">
        <v>209</v>
      </c>
      <c r="K34" s="178">
        <v>2009</v>
      </c>
      <c r="L34" s="14"/>
      <c r="S34" s="155">
        <v>32</v>
      </c>
      <c r="T34" s="177" t="s">
        <v>495</v>
      </c>
      <c r="U34" s="162" t="s">
        <v>496</v>
      </c>
      <c r="V34" s="162" t="s">
        <v>179</v>
      </c>
      <c r="W34" s="178">
        <v>2009</v>
      </c>
    </row>
    <row r="35" spans="1:23" ht="12.75">
      <c r="A35" s="154">
        <v>33</v>
      </c>
      <c r="B35" s="177" t="s">
        <v>621</v>
      </c>
      <c r="C35" s="162" t="s">
        <v>321</v>
      </c>
      <c r="D35" s="162" t="s">
        <v>243</v>
      </c>
      <c r="E35" s="178">
        <v>2010</v>
      </c>
      <c r="F35" s="14"/>
      <c r="G35" s="155">
        <v>33</v>
      </c>
      <c r="H35" s="177" t="s">
        <v>430</v>
      </c>
      <c r="I35" s="162" t="s">
        <v>126</v>
      </c>
      <c r="J35" s="162" t="s">
        <v>209</v>
      </c>
      <c r="K35" s="178">
        <v>2008</v>
      </c>
      <c r="L35" s="14"/>
      <c r="S35" s="155">
        <v>33</v>
      </c>
      <c r="T35" s="177" t="s">
        <v>305</v>
      </c>
      <c r="U35" s="162" t="s">
        <v>306</v>
      </c>
      <c r="V35" s="162" t="s">
        <v>179</v>
      </c>
      <c r="W35" s="178">
        <v>2009</v>
      </c>
    </row>
    <row r="36" spans="1:23" ht="12.75">
      <c r="A36" s="154">
        <v>34</v>
      </c>
      <c r="B36" s="177" t="s">
        <v>494</v>
      </c>
      <c r="C36" s="162" t="s">
        <v>499</v>
      </c>
      <c r="D36" s="162" t="s">
        <v>243</v>
      </c>
      <c r="E36" s="178">
        <v>2011</v>
      </c>
      <c r="F36" s="14"/>
      <c r="G36" s="155">
        <v>34</v>
      </c>
      <c r="H36" s="177" t="s">
        <v>399</v>
      </c>
      <c r="I36" s="162" t="s">
        <v>369</v>
      </c>
      <c r="J36" s="162" t="s">
        <v>209</v>
      </c>
      <c r="K36" s="178">
        <v>2006</v>
      </c>
      <c r="L36" s="14"/>
      <c r="S36" s="155">
        <v>34</v>
      </c>
      <c r="T36" s="177" t="s">
        <v>210</v>
      </c>
      <c r="U36" s="162" t="s">
        <v>211</v>
      </c>
      <c r="V36" s="162" t="s">
        <v>179</v>
      </c>
      <c r="W36" s="178">
        <v>2007</v>
      </c>
    </row>
    <row r="37" spans="1:23" ht="12.75">
      <c r="A37" s="154">
        <v>35</v>
      </c>
      <c r="B37" s="177" t="s">
        <v>622</v>
      </c>
      <c r="C37" s="162" t="s">
        <v>134</v>
      </c>
      <c r="D37" s="162" t="s">
        <v>243</v>
      </c>
      <c r="E37" s="178">
        <v>2011</v>
      </c>
      <c r="F37" s="14"/>
      <c r="G37" s="155">
        <v>35</v>
      </c>
      <c r="H37" s="177" t="s">
        <v>226</v>
      </c>
      <c r="I37" s="162" t="s">
        <v>110</v>
      </c>
      <c r="J37" s="162" t="s">
        <v>209</v>
      </c>
      <c r="K37" s="178">
        <v>2007</v>
      </c>
      <c r="L37" s="14"/>
      <c r="S37" s="155">
        <v>35</v>
      </c>
      <c r="T37" s="177" t="s">
        <v>177</v>
      </c>
      <c r="U37" s="162" t="s">
        <v>178</v>
      </c>
      <c r="V37" s="162" t="s">
        <v>179</v>
      </c>
      <c r="W37" s="178">
        <v>2006</v>
      </c>
    </row>
    <row r="38" spans="1:23" ht="12.75">
      <c r="A38" s="154">
        <v>36</v>
      </c>
      <c r="B38" s="177" t="s">
        <v>624</v>
      </c>
      <c r="C38" s="162" t="s">
        <v>625</v>
      </c>
      <c r="D38" s="162" t="s">
        <v>243</v>
      </c>
      <c r="E38" s="178">
        <v>2011</v>
      </c>
      <c r="F38" s="14"/>
      <c r="G38" s="155">
        <v>36</v>
      </c>
      <c r="H38" s="177" t="s">
        <v>319</v>
      </c>
      <c r="I38" s="162" t="s">
        <v>204</v>
      </c>
      <c r="J38" s="162" t="s">
        <v>77</v>
      </c>
      <c r="K38" s="178">
        <v>2013</v>
      </c>
      <c r="L38" s="14"/>
      <c r="S38" s="155">
        <v>36</v>
      </c>
      <c r="T38" s="177" t="s">
        <v>318</v>
      </c>
      <c r="U38" s="162" t="s">
        <v>125</v>
      </c>
      <c r="V38" s="162" t="s">
        <v>179</v>
      </c>
      <c r="W38" s="178">
        <v>2006</v>
      </c>
    </row>
    <row r="39" spans="1:23" ht="12.75">
      <c r="A39" s="154">
        <v>37</v>
      </c>
      <c r="B39" s="177" t="s">
        <v>502</v>
      </c>
      <c r="C39" s="162" t="s">
        <v>503</v>
      </c>
      <c r="D39" s="162" t="s">
        <v>243</v>
      </c>
      <c r="E39" s="178">
        <v>2010</v>
      </c>
      <c r="F39" s="14"/>
      <c r="G39" s="155">
        <v>37</v>
      </c>
      <c r="H39" s="177" t="s">
        <v>439</v>
      </c>
      <c r="I39" s="162" t="s">
        <v>440</v>
      </c>
      <c r="J39" s="162" t="s">
        <v>77</v>
      </c>
      <c r="K39" s="178">
        <v>2012</v>
      </c>
      <c r="L39" s="14"/>
      <c r="S39" s="323">
        <v>37</v>
      </c>
      <c r="T39" s="177" t="s">
        <v>267</v>
      </c>
      <c r="U39" s="162" t="s">
        <v>229</v>
      </c>
      <c r="V39" s="162" t="s">
        <v>179</v>
      </c>
      <c r="W39" s="178">
        <v>2007</v>
      </c>
    </row>
    <row r="40" spans="1:23" ht="12.75">
      <c r="A40" s="154">
        <v>38</v>
      </c>
      <c r="B40" s="177" t="s">
        <v>262</v>
      </c>
      <c r="C40" s="162" t="s">
        <v>308</v>
      </c>
      <c r="D40" s="162" t="s">
        <v>243</v>
      </c>
      <c r="E40" s="178">
        <v>2009</v>
      </c>
      <c r="F40" s="14"/>
      <c r="G40" s="155">
        <v>38</v>
      </c>
      <c r="H40" s="177" t="s">
        <v>611</v>
      </c>
      <c r="I40" s="162" t="s">
        <v>553</v>
      </c>
      <c r="J40" s="162" t="s">
        <v>77</v>
      </c>
      <c r="K40" s="178">
        <v>2012</v>
      </c>
      <c r="L40" s="14"/>
      <c r="S40" s="155">
        <v>38</v>
      </c>
      <c r="T40" s="177"/>
      <c r="U40" s="162"/>
      <c r="V40" s="162"/>
      <c r="W40" s="178"/>
    </row>
    <row r="41" spans="1:23" ht="12.75">
      <c r="A41" s="154">
        <v>39</v>
      </c>
      <c r="B41" s="177" t="s">
        <v>241</v>
      </c>
      <c r="C41" s="162" t="s">
        <v>242</v>
      </c>
      <c r="D41" s="162" t="s">
        <v>243</v>
      </c>
      <c r="E41" s="178">
        <v>2007</v>
      </c>
      <c r="F41" s="14"/>
      <c r="G41" s="155">
        <v>39</v>
      </c>
      <c r="H41" s="177" t="s">
        <v>330</v>
      </c>
      <c r="I41" s="162" t="s">
        <v>331</v>
      </c>
      <c r="J41" s="162" t="s">
        <v>77</v>
      </c>
      <c r="K41" s="178">
        <v>2010</v>
      </c>
      <c r="L41" s="14"/>
      <c r="S41" s="155">
        <v>39</v>
      </c>
      <c r="T41" s="177"/>
      <c r="U41" s="162"/>
      <c r="V41" s="162"/>
      <c r="W41" s="178"/>
    </row>
    <row r="42" spans="1:23" ht="12.75">
      <c r="A42" s="154">
        <v>40</v>
      </c>
      <c r="B42" s="177" t="s">
        <v>522</v>
      </c>
      <c r="C42" s="162" t="s">
        <v>364</v>
      </c>
      <c r="D42" s="162" t="s">
        <v>243</v>
      </c>
      <c r="E42" s="178">
        <v>2006</v>
      </c>
      <c r="F42" s="14"/>
      <c r="G42" s="158">
        <v>40</v>
      </c>
      <c r="H42" s="177" t="s">
        <v>330</v>
      </c>
      <c r="I42" s="162" t="s">
        <v>340</v>
      </c>
      <c r="J42" s="162" t="s">
        <v>77</v>
      </c>
      <c r="K42" s="178">
        <v>2008</v>
      </c>
      <c r="L42" s="14"/>
      <c r="N42" s="157" t="s">
        <v>359</v>
      </c>
      <c r="S42" s="155">
        <v>40</v>
      </c>
      <c r="T42" s="177"/>
      <c r="U42" s="162"/>
      <c r="V42" s="162"/>
      <c r="W42" s="178"/>
    </row>
    <row r="43" spans="1:23" ht="12.75">
      <c r="A43" s="154">
        <v>41</v>
      </c>
      <c r="B43" s="177" t="s">
        <v>494</v>
      </c>
      <c r="C43" s="162" t="s">
        <v>192</v>
      </c>
      <c r="D43" s="162" t="s">
        <v>243</v>
      </c>
      <c r="E43" s="178">
        <v>2007</v>
      </c>
      <c r="F43" s="14"/>
      <c r="G43" s="155">
        <v>41</v>
      </c>
      <c r="H43" s="177" t="s">
        <v>319</v>
      </c>
      <c r="I43" s="162" t="s">
        <v>217</v>
      </c>
      <c r="J43" s="162" t="s">
        <v>77</v>
      </c>
      <c r="K43" s="178">
        <v>2009</v>
      </c>
      <c r="L43" s="14"/>
      <c r="N43" s="272" t="s">
        <v>476</v>
      </c>
      <c r="S43" s="158">
        <v>41</v>
      </c>
      <c r="T43" s="274"/>
      <c r="U43" s="179"/>
      <c r="V43" s="179"/>
      <c r="W43" s="180"/>
    </row>
    <row r="44" spans="1:14" ht="12.75">
      <c r="A44" s="154">
        <v>42</v>
      </c>
      <c r="B44" s="177" t="s">
        <v>500</v>
      </c>
      <c r="C44" s="162" t="s">
        <v>277</v>
      </c>
      <c r="D44" s="162" t="s">
        <v>108</v>
      </c>
      <c r="E44" s="178">
        <v>2013</v>
      </c>
      <c r="F44" s="14"/>
      <c r="G44" s="156">
        <v>42</v>
      </c>
      <c r="H44" s="177" t="s">
        <v>542</v>
      </c>
      <c r="I44" s="162" t="s">
        <v>173</v>
      </c>
      <c r="J44" s="162" t="s">
        <v>77</v>
      </c>
      <c r="K44" s="178">
        <v>2009</v>
      </c>
      <c r="L44" s="14"/>
      <c r="M44" s="271"/>
      <c r="N44" s="322" t="s">
        <v>650</v>
      </c>
    </row>
    <row r="45" spans="1:14" ht="12.75">
      <c r="A45" s="154">
        <v>43</v>
      </c>
      <c r="B45" s="177" t="s">
        <v>598</v>
      </c>
      <c r="C45" s="162" t="s">
        <v>583</v>
      </c>
      <c r="D45" s="162" t="s">
        <v>108</v>
      </c>
      <c r="E45" s="178">
        <v>2012</v>
      </c>
      <c r="F45" s="14"/>
      <c r="G45" s="324">
        <v>43</v>
      </c>
      <c r="H45" s="177" t="s">
        <v>408</v>
      </c>
      <c r="I45" s="162" t="s">
        <v>409</v>
      </c>
      <c r="J45" s="162" t="s">
        <v>77</v>
      </c>
      <c r="K45" s="178">
        <v>2007</v>
      </c>
      <c r="L45" s="273"/>
      <c r="M45" s="271"/>
      <c r="N45" s="329"/>
    </row>
    <row r="46" spans="1:13" ht="12.75">
      <c r="A46" s="154">
        <v>44</v>
      </c>
      <c r="B46" s="177" t="s">
        <v>311</v>
      </c>
      <c r="C46" s="162" t="s">
        <v>277</v>
      </c>
      <c r="D46" s="162" t="s">
        <v>108</v>
      </c>
      <c r="E46" s="178">
        <v>2010</v>
      </c>
      <c r="F46" s="14"/>
      <c r="G46" s="325">
        <v>44</v>
      </c>
      <c r="H46" s="177" t="s">
        <v>406</v>
      </c>
      <c r="I46" s="162" t="s">
        <v>407</v>
      </c>
      <c r="J46" s="162" t="s">
        <v>77</v>
      </c>
      <c r="K46" s="178">
        <v>2006</v>
      </c>
      <c r="L46" s="273"/>
      <c r="M46" s="271"/>
    </row>
    <row r="47" spans="1:13" ht="12.75">
      <c r="A47" s="154">
        <v>45</v>
      </c>
      <c r="B47" s="177" t="s">
        <v>289</v>
      </c>
      <c r="C47" s="162" t="s">
        <v>350</v>
      </c>
      <c r="D47" s="162" t="s">
        <v>108</v>
      </c>
      <c r="E47" s="178">
        <v>2011</v>
      </c>
      <c r="F47" s="14"/>
      <c r="G47" s="325">
        <v>45</v>
      </c>
      <c r="H47" s="177" t="s">
        <v>582</v>
      </c>
      <c r="I47" s="162" t="s">
        <v>583</v>
      </c>
      <c r="J47" s="162" t="s">
        <v>264</v>
      </c>
      <c r="K47" s="178">
        <v>2012</v>
      </c>
      <c r="L47" s="273"/>
      <c r="M47" s="271"/>
    </row>
    <row r="48" spans="1:13" ht="12.75">
      <c r="A48" s="154">
        <v>46</v>
      </c>
      <c r="B48" s="177" t="s">
        <v>394</v>
      </c>
      <c r="C48" s="162" t="s">
        <v>204</v>
      </c>
      <c r="D48" s="162" t="s">
        <v>108</v>
      </c>
      <c r="E48" s="178">
        <v>2010</v>
      </c>
      <c r="F48" s="14"/>
      <c r="G48" s="325">
        <v>46</v>
      </c>
      <c r="H48" s="177" t="s">
        <v>349</v>
      </c>
      <c r="I48" s="162" t="s">
        <v>261</v>
      </c>
      <c r="J48" s="162" t="s">
        <v>264</v>
      </c>
      <c r="K48" s="178">
        <v>2012</v>
      </c>
      <c r="L48" s="273"/>
      <c r="M48" s="271"/>
    </row>
    <row r="49" spans="1:11" ht="12.75">
      <c r="A49" s="154">
        <v>47</v>
      </c>
      <c r="B49" s="177" t="s">
        <v>504</v>
      </c>
      <c r="C49" s="162" t="s">
        <v>204</v>
      </c>
      <c r="D49" s="162" t="s">
        <v>108</v>
      </c>
      <c r="E49" s="178">
        <v>2010</v>
      </c>
      <c r="F49" s="14"/>
      <c r="G49" s="325">
        <v>47</v>
      </c>
      <c r="H49" s="177" t="s">
        <v>224</v>
      </c>
      <c r="I49" s="162" t="s">
        <v>337</v>
      </c>
      <c r="J49" s="162" t="s">
        <v>264</v>
      </c>
      <c r="K49" s="178">
        <v>2012</v>
      </c>
    </row>
    <row r="50" spans="1:11" ht="12.75">
      <c r="A50" s="154">
        <v>48</v>
      </c>
      <c r="B50" s="177" t="s">
        <v>505</v>
      </c>
      <c r="C50" s="162" t="s">
        <v>181</v>
      </c>
      <c r="D50" s="162" t="s">
        <v>108</v>
      </c>
      <c r="E50" s="178">
        <v>2010</v>
      </c>
      <c r="F50" s="14"/>
      <c r="G50" s="325">
        <v>48</v>
      </c>
      <c r="H50" s="177" t="s">
        <v>324</v>
      </c>
      <c r="I50" s="162" t="s">
        <v>277</v>
      </c>
      <c r="J50" s="162" t="s">
        <v>264</v>
      </c>
      <c r="K50" s="178">
        <v>2010</v>
      </c>
    </row>
    <row r="51" spans="1:11" ht="12.75">
      <c r="A51" s="154">
        <v>49</v>
      </c>
      <c r="B51" s="177" t="s">
        <v>172</v>
      </c>
      <c r="C51" s="162" t="s">
        <v>173</v>
      </c>
      <c r="D51" s="162" t="s">
        <v>108</v>
      </c>
      <c r="E51" s="178">
        <v>2010</v>
      </c>
      <c r="F51" s="14"/>
      <c r="G51" s="325">
        <v>49</v>
      </c>
      <c r="H51" s="177" t="s">
        <v>550</v>
      </c>
      <c r="I51" s="162" t="s">
        <v>126</v>
      </c>
      <c r="J51" s="162" t="s">
        <v>264</v>
      </c>
      <c r="K51" s="178">
        <v>2011</v>
      </c>
    </row>
    <row r="52" spans="1:11" ht="12.75">
      <c r="A52" s="154">
        <v>50</v>
      </c>
      <c r="B52" s="177" t="s">
        <v>170</v>
      </c>
      <c r="C52" s="162" t="s">
        <v>171</v>
      </c>
      <c r="D52" s="162" t="s">
        <v>108</v>
      </c>
      <c r="E52" s="178">
        <v>2011</v>
      </c>
      <c r="F52" s="14"/>
      <c r="G52" s="325">
        <v>50</v>
      </c>
      <c r="H52" s="177" t="s">
        <v>609</v>
      </c>
      <c r="I52" s="162" t="s">
        <v>610</v>
      </c>
      <c r="J52" s="162" t="s">
        <v>264</v>
      </c>
      <c r="K52" s="178">
        <v>2011</v>
      </c>
    </row>
    <row r="53" spans="1:11" ht="12.75">
      <c r="A53" s="154">
        <v>51</v>
      </c>
      <c r="B53" s="177" t="s">
        <v>168</v>
      </c>
      <c r="C53" s="162" t="s">
        <v>169</v>
      </c>
      <c r="D53" s="162" t="s">
        <v>108</v>
      </c>
      <c r="E53" s="178">
        <v>2011</v>
      </c>
      <c r="F53" s="14"/>
      <c r="G53" s="325">
        <v>51</v>
      </c>
      <c r="H53" s="177" t="s">
        <v>273</v>
      </c>
      <c r="I53" s="162" t="s">
        <v>125</v>
      </c>
      <c r="J53" s="162" t="s">
        <v>264</v>
      </c>
      <c r="K53" s="178">
        <v>2008</v>
      </c>
    </row>
    <row r="54" spans="1:11" ht="12.75">
      <c r="A54" s="154">
        <v>52</v>
      </c>
      <c r="B54" s="177" t="s">
        <v>500</v>
      </c>
      <c r="C54" s="162" t="s">
        <v>116</v>
      </c>
      <c r="D54" s="162" t="s">
        <v>108</v>
      </c>
      <c r="E54" s="178">
        <v>2009</v>
      </c>
      <c r="F54" s="14"/>
      <c r="G54" s="325">
        <v>52</v>
      </c>
      <c r="H54" s="177" t="s">
        <v>338</v>
      </c>
      <c r="I54" s="162" t="s">
        <v>339</v>
      </c>
      <c r="J54" s="162" t="s">
        <v>264</v>
      </c>
      <c r="K54" s="178">
        <v>2008</v>
      </c>
    </row>
    <row r="55" spans="1:11" ht="12.75">
      <c r="A55" s="154">
        <v>53</v>
      </c>
      <c r="B55" s="177" t="s">
        <v>270</v>
      </c>
      <c r="C55" s="162" t="s">
        <v>282</v>
      </c>
      <c r="D55" s="162" t="s">
        <v>108</v>
      </c>
      <c r="E55" s="178">
        <v>2008</v>
      </c>
      <c r="F55" s="14"/>
      <c r="G55" s="325">
        <v>53</v>
      </c>
      <c r="H55" s="177" t="s">
        <v>541</v>
      </c>
      <c r="I55" s="162" t="s">
        <v>265</v>
      </c>
      <c r="J55" s="162" t="s">
        <v>264</v>
      </c>
      <c r="K55" s="178">
        <v>2009</v>
      </c>
    </row>
    <row r="56" spans="1:11" ht="12.75">
      <c r="A56" s="154">
        <v>54</v>
      </c>
      <c r="B56" s="177" t="s">
        <v>159</v>
      </c>
      <c r="C56" s="162" t="s">
        <v>160</v>
      </c>
      <c r="D56" s="162" t="s">
        <v>108</v>
      </c>
      <c r="E56" s="178">
        <v>2008</v>
      </c>
      <c r="F56" s="162"/>
      <c r="G56" s="326">
        <v>54</v>
      </c>
      <c r="H56" s="274" t="s">
        <v>274</v>
      </c>
      <c r="I56" s="179" t="s">
        <v>370</v>
      </c>
      <c r="J56" s="179" t="s">
        <v>264</v>
      </c>
      <c r="K56" s="180">
        <v>2006</v>
      </c>
    </row>
    <row r="57" spans="1:6" ht="12.75">
      <c r="A57" s="154">
        <v>55</v>
      </c>
      <c r="B57" s="177" t="s">
        <v>175</v>
      </c>
      <c r="C57" s="162" t="s">
        <v>207</v>
      </c>
      <c r="D57" s="162" t="s">
        <v>108</v>
      </c>
      <c r="E57" s="178">
        <v>2009</v>
      </c>
      <c r="F57" s="14"/>
    </row>
    <row r="58" spans="1:6" ht="12.75">
      <c r="A58" s="154">
        <v>56</v>
      </c>
      <c r="B58" s="177" t="s">
        <v>140</v>
      </c>
      <c r="C58" s="162" t="s">
        <v>141</v>
      </c>
      <c r="D58" s="162" t="s">
        <v>108</v>
      </c>
      <c r="E58" s="178">
        <v>2008</v>
      </c>
      <c r="F58" s="14"/>
    </row>
    <row r="59" spans="1:6" ht="12.75">
      <c r="A59" s="154">
        <v>57</v>
      </c>
      <c r="B59" s="177" t="s">
        <v>170</v>
      </c>
      <c r="C59" s="162" t="s">
        <v>193</v>
      </c>
      <c r="D59" s="162" t="s">
        <v>108</v>
      </c>
      <c r="E59" s="178">
        <v>2008</v>
      </c>
      <c r="F59" s="14"/>
    </row>
    <row r="60" spans="1:6" ht="12.75">
      <c r="A60" s="154">
        <v>58</v>
      </c>
      <c r="B60" s="177" t="s">
        <v>287</v>
      </c>
      <c r="C60" s="162" t="s">
        <v>288</v>
      </c>
      <c r="D60" s="162" t="s">
        <v>108</v>
      </c>
      <c r="E60" s="178">
        <v>2008</v>
      </c>
      <c r="F60" s="14"/>
    </row>
    <row r="61" spans="1:6" ht="12.75">
      <c r="A61" s="154">
        <v>59</v>
      </c>
      <c r="B61" s="177" t="s">
        <v>289</v>
      </c>
      <c r="C61" s="162" t="s">
        <v>290</v>
      </c>
      <c r="D61" s="162" t="s">
        <v>108</v>
      </c>
      <c r="E61" s="178">
        <v>2009</v>
      </c>
      <c r="F61" s="14"/>
    </row>
    <row r="62" spans="1:6" ht="12.75">
      <c r="A62" s="154">
        <v>60</v>
      </c>
      <c r="B62" s="177" t="s">
        <v>311</v>
      </c>
      <c r="C62" s="162" t="s">
        <v>242</v>
      </c>
      <c r="D62" s="162" t="s">
        <v>108</v>
      </c>
      <c r="E62" s="178">
        <v>2007</v>
      </c>
      <c r="F62" s="14"/>
    </row>
    <row r="63" spans="1:6" ht="12.75">
      <c r="A63" s="154">
        <v>61</v>
      </c>
      <c r="B63" s="177" t="s">
        <v>175</v>
      </c>
      <c r="C63" s="162" t="s">
        <v>176</v>
      </c>
      <c r="D63" s="162" t="s">
        <v>108</v>
      </c>
      <c r="E63" s="178">
        <v>2007</v>
      </c>
      <c r="F63" s="14"/>
    </row>
    <row r="64" spans="1:6" ht="12.75">
      <c r="A64" s="154">
        <v>62</v>
      </c>
      <c r="B64" s="177" t="s">
        <v>224</v>
      </c>
      <c r="C64" s="162" t="s">
        <v>225</v>
      </c>
      <c r="D64" s="162" t="s">
        <v>108</v>
      </c>
      <c r="E64" s="178">
        <v>2007</v>
      </c>
      <c r="F64" s="14"/>
    </row>
    <row r="65" spans="1:6" ht="12.75">
      <c r="A65" s="155">
        <v>63</v>
      </c>
      <c r="B65" s="177" t="s">
        <v>270</v>
      </c>
      <c r="C65" s="162" t="s">
        <v>167</v>
      </c>
      <c r="D65" s="162" t="s">
        <v>108</v>
      </c>
      <c r="E65" s="178">
        <v>2006</v>
      </c>
      <c r="F65" s="14"/>
    </row>
    <row r="66" spans="1:6" ht="12.75">
      <c r="A66" s="154">
        <v>64</v>
      </c>
      <c r="B66" s="177" t="s">
        <v>304</v>
      </c>
      <c r="C66" s="162" t="s">
        <v>76</v>
      </c>
      <c r="D66" s="162" t="s">
        <v>108</v>
      </c>
      <c r="E66" s="178">
        <v>2007</v>
      </c>
      <c r="F66" s="273"/>
    </row>
    <row r="67" spans="1:6" ht="12.75">
      <c r="A67" s="156">
        <v>65</v>
      </c>
      <c r="B67" s="177" t="s">
        <v>109</v>
      </c>
      <c r="C67" s="162" t="s">
        <v>182</v>
      </c>
      <c r="D67" s="162" t="s">
        <v>108</v>
      </c>
      <c r="E67" s="178">
        <v>2006</v>
      </c>
      <c r="F67" s="14"/>
    </row>
    <row r="68" spans="1:6" ht="12.75">
      <c r="A68" s="154">
        <v>66</v>
      </c>
      <c r="B68" s="177" t="s">
        <v>221</v>
      </c>
      <c r="C68" s="162" t="s">
        <v>222</v>
      </c>
      <c r="D68" s="162" t="s">
        <v>108</v>
      </c>
      <c r="E68" s="178">
        <v>2007</v>
      </c>
      <c r="F68" s="14"/>
    </row>
    <row r="69" spans="1:6" ht="12.75">
      <c r="A69" s="154">
        <v>67</v>
      </c>
      <c r="B69" s="177" t="s">
        <v>512</v>
      </c>
      <c r="C69" s="162" t="s">
        <v>513</v>
      </c>
      <c r="D69" s="162" t="s">
        <v>108</v>
      </c>
      <c r="E69" s="178">
        <v>2006</v>
      </c>
      <c r="F69" s="14"/>
    </row>
    <row r="70" spans="1:6" ht="12.75">
      <c r="A70" s="154">
        <v>68</v>
      </c>
      <c r="B70" s="177" t="s">
        <v>564</v>
      </c>
      <c r="C70" s="162" t="s">
        <v>565</v>
      </c>
      <c r="D70" s="162" t="s">
        <v>188</v>
      </c>
      <c r="E70" s="178">
        <v>2011</v>
      </c>
      <c r="F70" s="14"/>
    </row>
    <row r="71" spans="1:6" ht="12.75">
      <c r="A71" s="154">
        <v>69</v>
      </c>
      <c r="B71" s="177" t="s">
        <v>569</v>
      </c>
      <c r="C71" s="162" t="s">
        <v>570</v>
      </c>
      <c r="D71" s="162" t="s">
        <v>188</v>
      </c>
      <c r="E71" s="178">
        <v>2011</v>
      </c>
      <c r="F71" s="14"/>
    </row>
    <row r="72" spans="1:6" ht="12.75">
      <c r="A72" s="154">
        <v>70</v>
      </c>
      <c r="B72" s="177" t="s">
        <v>334</v>
      </c>
      <c r="C72" s="162" t="s">
        <v>335</v>
      </c>
      <c r="D72" s="162" t="s">
        <v>188</v>
      </c>
      <c r="E72" s="178">
        <v>2007</v>
      </c>
      <c r="F72" s="14"/>
    </row>
    <row r="73" spans="1:6" ht="12.75">
      <c r="A73" s="154">
        <v>71</v>
      </c>
      <c r="B73" s="177" t="s">
        <v>187</v>
      </c>
      <c r="C73" s="162" t="s">
        <v>123</v>
      </c>
      <c r="D73" s="162" t="s">
        <v>188</v>
      </c>
      <c r="E73" s="178">
        <v>2007</v>
      </c>
      <c r="F73" s="14"/>
    </row>
    <row r="74" spans="1:6" ht="12.75">
      <c r="A74" s="154">
        <v>72</v>
      </c>
      <c r="B74" s="177" t="s">
        <v>527</v>
      </c>
      <c r="C74" s="162" t="s">
        <v>129</v>
      </c>
      <c r="D74" s="162" t="s">
        <v>188</v>
      </c>
      <c r="E74" s="178">
        <v>2007</v>
      </c>
      <c r="F74" s="14"/>
    </row>
    <row r="75" spans="1:6" ht="12.75">
      <c r="A75" s="154">
        <v>73</v>
      </c>
      <c r="B75" s="177" t="s">
        <v>601</v>
      </c>
      <c r="C75" s="162" t="s">
        <v>602</v>
      </c>
      <c r="D75" s="162" t="s">
        <v>323</v>
      </c>
      <c r="E75" s="178">
        <v>2011</v>
      </c>
      <c r="F75" s="14"/>
    </row>
    <row r="76" spans="1:6" ht="12.75">
      <c r="A76" s="154">
        <v>74</v>
      </c>
      <c r="B76" s="177" t="s">
        <v>536</v>
      </c>
      <c r="C76" s="162" t="s">
        <v>181</v>
      </c>
      <c r="D76" s="162" t="s">
        <v>323</v>
      </c>
      <c r="E76" s="178">
        <v>2010</v>
      </c>
      <c r="F76" s="14"/>
    </row>
    <row r="77" spans="1:6" ht="12.75">
      <c r="A77" s="154">
        <v>75</v>
      </c>
      <c r="B77" s="177" t="s">
        <v>535</v>
      </c>
      <c r="C77" s="162" t="s">
        <v>322</v>
      </c>
      <c r="D77" s="162" t="s">
        <v>323</v>
      </c>
      <c r="E77" s="178">
        <v>2009</v>
      </c>
      <c r="F77" s="14"/>
    </row>
    <row r="78" spans="1:6" ht="12.75">
      <c r="A78" s="154">
        <v>76</v>
      </c>
      <c r="B78" s="177" t="s">
        <v>603</v>
      </c>
      <c r="C78" s="162" t="s">
        <v>604</v>
      </c>
      <c r="D78" s="162" t="s">
        <v>223</v>
      </c>
      <c r="E78" s="178">
        <v>2012</v>
      </c>
      <c r="F78" s="14"/>
    </row>
    <row r="79" spans="1:6" ht="12.75">
      <c r="A79" s="155">
        <v>77</v>
      </c>
      <c r="B79" s="177" t="s">
        <v>327</v>
      </c>
      <c r="C79" s="162" t="s">
        <v>328</v>
      </c>
      <c r="D79" s="162" t="s">
        <v>205</v>
      </c>
      <c r="E79" s="178">
        <v>2012</v>
      </c>
      <c r="F79" s="14"/>
    </row>
    <row r="80" spans="1:6" ht="12.75">
      <c r="A80" s="154">
        <v>78</v>
      </c>
      <c r="B80" s="177" t="s">
        <v>191</v>
      </c>
      <c r="C80" s="162" t="s">
        <v>192</v>
      </c>
      <c r="D80" s="162" t="s">
        <v>205</v>
      </c>
      <c r="E80" s="178">
        <v>2008</v>
      </c>
      <c r="F80" s="14"/>
    </row>
    <row r="81" spans="1:6" ht="12.75">
      <c r="A81" s="154">
        <v>79</v>
      </c>
      <c r="B81" s="177" t="s">
        <v>286</v>
      </c>
      <c r="C81" s="162" t="s">
        <v>222</v>
      </c>
      <c r="D81" s="162" t="s">
        <v>205</v>
      </c>
      <c r="E81" s="178">
        <v>2009</v>
      </c>
      <c r="F81" s="14"/>
    </row>
    <row r="82" spans="1:6" ht="12.75">
      <c r="A82" s="154">
        <v>80</v>
      </c>
      <c r="B82" s="177" t="s">
        <v>130</v>
      </c>
      <c r="C82" s="162" t="s">
        <v>167</v>
      </c>
      <c r="D82" s="162" t="s">
        <v>203</v>
      </c>
      <c r="E82" s="178">
        <v>2013</v>
      </c>
      <c r="F82" s="14"/>
    </row>
    <row r="83" spans="1:6" ht="12.75">
      <c r="A83" s="154">
        <v>81</v>
      </c>
      <c r="B83" s="177" t="s">
        <v>559</v>
      </c>
      <c r="C83" s="162" t="s">
        <v>560</v>
      </c>
      <c r="D83" s="162" t="s">
        <v>203</v>
      </c>
      <c r="E83" s="178">
        <v>2012</v>
      </c>
      <c r="F83" s="14"/>
    </row>
    <row r="84" spans="1:6" ht="12.75">
      <c r="A84" s="154">
        <v>82</v>
      </c>
      <c r="B84" s="177" t="s">
        <v>320</v>
      </c>
      <c r="C84" s="162" t="s">
        <v>321</v>
      </c>
      <c r="D84" s="162" t="s">
        <v>203</v>
      </c>
      <c r="E84" s="178">
        <v>2010</v>
      </c>
      <c r="F84" s="14"/>
    </row>
    <row r="85" spans="1:6" ht="12.75">
      <c r="A85" s="154">
        <v>83</v>
      </c>
      <c r="B85" s="177" t="s">
        <v>130</v>
      </c>
      <c r="C85" s="162" t="s">
        <v>279</v>
      </c>
      <c r="D85" s="162" t="s">
        <v>203</v>
      </c>
      <c r="E85" s="178">
        <v>2011</v>
      </c>
      <c r="F85" s="14"/>
    </row>
    <row r="86" spans="1:6" ht="12.75">
      <c r="A86" s="154">
        <v>84</v>
      </c>
      <c r="B86" s="177" t="s">
        <v>312</v>
      </c>
      <c r="C86" s="162" t="s">
        <v>313</v>
      </c>
      <c r="D86" s="162" t="s">
        <v>203</v>
      </c>
      <c r="E86" s="178">
        <v>2008</v>
      </c>
      <c r="F86" s="14"/>
    </row>
    <row r="87" spans="1:6" ht="12.75">
      <c r="A87" s="154">
        <v>85</v>
      </c>
      <c r="B87" s="177" t="s">
        <v>526</v>
      </c>
      <c r="C87" s="162" t="s">
        <v>414</v>
      </c>
      <c r="D87" s="162" t="s">
        <v>203</v>
      </c>
      <c r="E87" s="178">
        <v>2008</v>
      </c>
      <c r="F87" s="14"/>
    </row>
    <row r="88" spans="1:6" ht="12.75">
      <c r="A88" s="158">
        <v>86</v>
      </c>
      <c r="B88" s="177" t="s">
        <v>336</v>
      </c>
      <c r="C88" s="162" t="s">
        <v>171</v>
      </c>
      <c r="D88" s="162" t="s">
        <v>203</v>
      </c>
      <c r="E88" s="178">
        <v>2008</v>
      </c>
      <c r="F88" s="14"/>
    </row>
    <row r="89" spans="1:5" ht="12.75">
      <c r="A89" s="154">
        <v>87</v>
      </c>
      <c r="B89" s="177" t="s">
        <v>130</v>
      </c>
      <c r="C89" s="162" t="s">
        <v>278</v>
      </c>
      <c r="D89" s="162" t="s">
        <v>203</v>
      </c>
      <c r="E89" s="178">
        <v>2008</v>
      </c>
    </row>
    <row r="90" spans="1:5" ht="12.75">
      <c r="A90" s="154">
        <v>88</v>
      </c>
      <c r="B90" s="177" t="s">
        <v>333</v>
      </c>
      <c r="C90" s="162" t="s">
        <v>192</v>
      </c>
      <c r="D90" s="162" t="s">
        <v>203</v>
      </c>
      <c r="E90" s="178">
        <v>2008</v>
      </c>
    </row>
    <row r="91" spans="1:5" ht="12.75">
      <c r="A91" s="154">
        <v>89</v>
      </c>
      <c r="B91" s="177" t="s">
        <v>453</v>
      </c>
      <c r="C91" s="162" t="s">
        <v>454</v>
      </c>
      <c r="D91" s="162" t="s">
        <v>81</v>
      </c>
      <c r="E91" s="178">
        <v>2012</v>
      </c>
    </row>
    <row r="92" spans="1:5" ht="12.75">
      <c r="A92" s="154">
        <v>90</v>
      </c>
      <c r="B92" s="177" t="s">
        <v>557</v>
      </c>
      <c r="C92" s="162" t="s">
        <v>558</v>
      </c>
      <c r="D92" s="162" t="s">
        <v>81</v>
      </c>
      <c r="E92" s="178">
        <v>2015</v>
      </c>
    </row>
    <row r="93" spans="1:5" ht="12.75">
      <c r="A93" s="154">
        <v>91</v>
      </c>
      <c r="B93" s="177" t="s">
        <v>566</v>
      </c>
      <c r="C93" s="162" t="s">
        <v>181</v>
      </c>
      <c r="D93" s="162" t="s">
        <v>81</v>
      </c>
      <c r="E93" s="178">
        <v>2013</v>
      </c>
    </row>
    <row r="94" spans="1:5" ht="12.75">
      <c r="A94" s="154">
        <v>92</v>
      </c>
      <c r="B94" s="177" t="s">
        <v>307</v>
      </c>
      <c r="C94" s="162" t="s">
        <v>201</v>
      </c>
      <c r="D94" s="162" t="s">
        <v>81</v>
      </c>
      <c r="E94" s="178">
        <v>2011</v>
      </c>
    </row>
    <row r="95" spans="1:5" ht="12.75">
      <c r="A95" s="154">
        <v>93</v>
      </c>
      <c r="B95" s="177" t="s">
        <v>166</v>
      </c>
      <c r="C95" s="162" t="s">
        <v>167</v>
      </c>
      <c r="D95" s="162" t="s">
        <v>81</v>
      </c>
      <c r="E95" s="178">
        <v>2010</v>
      </c>
    </row>
    <row r="96" spans="1:5" ht="12.75">
      <c r="A96" s="154">
        <v>94</v>
      </c>
      <c r="B96" s="177" t="s">
        <v>131</v>
      </c>
      <c r="C96" s="162" t="s">
        <v>123</v>
      </c>
      <c r="D96" s="162" t="s">
        <v>81</v>
      </c>
      <c r="E96" s="178">
        <v>2008</v>
      </c>
    </row>
    <row r="97" spans="1:5" ht="12.75">
      <c r="A97" s="154">
        <v>95</v>
      </c>
      <c r="B97" s="177" t="s">
        <v>189</v>
      </c>
      <c r="C97" s="162" t="s">
        <v>190</v>
      </c>
      <c r="D97" s="162" t="s">
        <v>81</v>
      </c>
      <c r="E97" s="178">
        <v>2006</v>
      </c>
    </row>
    <row r="98" spans="1:5" ht="12.75">
      <c r="A98" s="154">
        <v>96</v>
      </c>
      <c r="B98" s="177" t="s">
        <v>302</v>
      </c>
      <c r="C98" s="162" t="s">
        <v>303</v>
      </c>
      <c r="D98" s="162" t="s">
        <v>81</v>
      </c>
      <c r="E98" s="178">
        <v>2007</v>
      </c>
    </row>
    <row r="99" spans="1:5" ht="12.75">
      <c r="A99" s="154">
        <v>97</v>
      </c>
      <c r="B99" s="177" t="s">
        <v>219</v>
      </c>
      <c r="C99" s="162" t="s">
        <v>220</v>
      </c>
      <c r="D99" s="162" t="s">
        <v>81</v>
      </c>
      <c r="E99" s="178">
        <v>2007</v>
      </c>
    </row>
    <row r="100" spans="1:5" ht="12.75">
      <c r="A100" s="323">
        <v>98</v>
      </c>
      <c r="B100" s="274" t="s">
        <v>183</v>
      </c>
      <c r="C100" s="179" t="s">
        <v>184</v>
      </c>
      <c r="D100" s="179" t="s">
        <v>81</v>
      </c>
      <c r="E100" s="180">
        <v>2007</v>
      </c>
    </row>
    <row r="126" spans="1:3" ht="12.75">
      <c r="A126" s="150" t="s">
        <v>235</v>
      </c>
      <c r="B126" s="121"/>
      <c r="C126" s="151"/>
    </row>
    <row r="127" spans="1:3" ht="12.75">
      <c r="A127" s="152" t="s">
        <v>383</v>
      </c>
      <c r="B127" s="121"/>
      <c r="C127" s="153"/>
    </row>
    <row r="128" spans="1:3" ht="12.75">
      <c r="A128" s="152" t="s">
        <v>236</v>
      </c>
      <c r="B128" s="121"/>
      <c r="C128" s="153"/>
    </row>
  </sheetData>
  <sheetProtection/>
  <mergeCells count="4">
    <mergeCell ref="B1:E2"/>
    <mergeCell ref="H1:K2"/>
    <mergeCell ref="N1:Q2"/>
    <mergeCell ref="T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E1">
      <selection activeCell="R15" sqref="R15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16384" width="11.421875" style="20" customWidth="1"/>
  </cols>
  <sheetData>
    <row r="1" spans="1:33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</row>
    <row r="2" spans="1:33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</row>
    <row r="3" spans="1:33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</row>
    <row r="4" spans="1:33" ht="12.75" customHeight="1">
      <c r="A4" s="112">
        <v>1</v>
      </c>
      <c r="B4" s="124">
        <v>1</v>
      </c>
      <c r="C4" s="71" t="s">
        <v>26</v>
      </c>
      <c r="D4" s="187">
        <f aca="true" t="shared" si="0" ref="D4:D37">SUM(AG4)</f>
        <v>59</v>
      </c>
      <c r="E4" s="48"/>
      <c r="F4" s="407">
        <v>2</v>
      </c>
      <c r="G4" s="379">
        <v>1</v>
      </c>
      <c r="H4" s="379">
        <v>2</v>
      </c>
      <c r="I4" s="379">
        <v>2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18</v>
      </c>
      <c r="O4" s="48"/>
      <c r="P4" s="78">
        <v>11</v>
      </c>
      <c r="Q4" s="41">
        <v>6</v>
      </c>
      <c r="R4" s="41">
        <v>7</v>
      </c>
      <c r="S4" s="42">
        <v>21</v>
      </c>
      <c r="T4" s="41">
        <v>5</v>
      </c>
      <c r="U4" s="41">
        <v>1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</row>
    <row r="5" spans="1:33" ht="12.75" customHeight="1">
      <c r="A5" s="113">
        <v>2</v>
      </c>
      <c r="B5" s="126">
        <v>17</v>
      </c>
      <c r="C5" s="72" t="s">
        <v>17</v>
      </c>
      <c r="D5" s="377">
        <f t="shared" si="0"/>
        <v>42</v>
      </c>
      <c r="E5" s="48"/>
      <c r="F5" s="79"/>
      <c r="G5" s="80"/>
      <c r="H5" s="380">
        <v>1</v>
      </c>
      <c r="I5" s="380">
        <v>1</v>
      </c>
      <c r="J5" s="80"/>
      <c r="K5" s="380">
        <v>1</v>
      </c>
      <c r="L5" s="380">
        <v>2</v>
      </c>
      <c r="M5" s="81"/>
      <c r="N5" s="88">
        <f t="shared" si="1"/>
        <v>5</v>
      </c>
      <c r="O5" s="48"/>
      <c r="P5" s="79"/>
      <c r="Q5" s="80"/>
      <c r="R5" s="80">
        <v>1</v>
      </c>
      <c r="S5" s="82">
        <v>1</v>
      </c>
      <c r="T5" s="80"/>
      <c r="U5" s="80">
        <v>10</v>
      </c>
      <c r="V5" s="80">
        <v>30</v>
      </c>
      <c r="W5" s="81"/>
      <c r="X5" s="384"/>
      <c r="Y5" s="389"/>
      <c r="Z5" s="390"/>
      <c r="AA5" s="390">
        <v>1</v>
      </c>
      <c r="AB5" s="390">
        <v>1</v>
      </c>
      <c r="AC5" s="390"/>
      <c r="AD5" s="391">
        <v>10</v>
      </c>
      <c r="AE5" s="391">
        <v>30</v>
      </c>
      <c r="AF5" s="391"/>
      <c r="AG5" s="392">
        <f t="shared" si="2"/>
        <v>42</v>
      </c>
    </row>
    <row r="6" spans="1:33" ht="12.75" customHeight="1">
      <c r="A6" s="113">
        <v>3</v>
      </c>
      <c r="B6" s="125">
        <v>12</v>
      </c>
      <c r="C6" s="73" t="s">
        <v>18</v>
      </c>
      <c r="D6" s="377">
        <f t="shared" si="0"/>
        <v>32</v>
      </c>
      <c r="E6" s="48"/>
      <c r="F6" s="406">
        <v>1</v>
      </c>
      <c r="G6" s="80"/>
      <c r="H6" s="380">
        <v>1</v>
      </c>
      <c r="I6" s="80"/>
      <c r="J6" s="380">
        <v>2</v>
      </c>
      <c r="K6" s="80"/>
      <c r="L6" s="80"/>
      <c r="M6" s="378">
        <v>1</v>
      </c>
      <c r="N6" s="88">
        <f t="shared" si="1"/>
        <v>5</v>
      </c>
      <c r="O6" s="48"/>
      <c r="P6" s="79">
        <v>15</v>
      </c>
      <c r="Q6" s="80"/>
      <c r="R6" s="80">
        <v>1</v>
      </c>
      <c r="S6" s="82"/>
      <c r="T6" s="80">
        <v>1</v>
      </c>
      <c r="U6" s="80"/>
      <c r="V6" s="80"/>
      <c r="W6" s="81">
        <v>15</v>
      </c>
      <c r="X6" s="384"/>
      <c r="Y6" s="389">
        <v>15</v>
      </c>
      <c r="Z6" s="390"/>
      <c r="AA6" s="390">
        <v>1</v>
      </c>
      <c r="AB6" s="390"/>
      <c r="AC6" s="390">
        <v>1</v>
      </c>
      <c r="AD6" s="391"/>
      <c r="AE6" s="391"/>
      <c r="AF6" s="391">
        <v>15</v>
      </c>
      <c r="AG6" s="392">
        <f t="shared" si="2"/>
        <v>32</v>
      </c>
    </row>
    <row r="7" spans="1:33" ht="12.75" customHeight="1">
      <c r="A7" s="113">
        <v>4</v>
      </c>
      <c r="B7" s="125">
        <v>9</v>
      </c>
      <c r="C7" s="73" t="s">
        <v>25</v>
      </c>
      <c r="D7" s="377">
        <f t="shared" si="0"/>
        <v>28</v>
      </c>
      <c r="E7" s="48"/>
      <c r="F7" s="79"/>
      <c r="G7" s="380">
        <v>1</v>
      </c>
      <c r="H7" s="380">
        <v>1</v>
      </c>
      <c r="I7" s="80"/>
      <c r="J7" s="380">
        <v>1</v>
      </c>
      <c r="K7" s="80"/>
      <c r="L7" s="380">
        <v>2</v>
      </c>
      <c r="M7" s="81"/>
      <c r="N7" s="88">
        <f t="shared" si="1"/>
        <v>5</v>
      </c>
      <c r="O7" s="48"/>
      <c r="P7" s="79"/>
      <c r="Q7" s="80">
        <v>10</v>
      </c>
      <c r="R7" s="80">
        <v>1</v>
      </c>
      <c r="S7" s="82"/>
      <c r="T7" s="80">
        <v>1</v>
      </c>
      <c r="U7" s="80"/>
      <c r="V7" s="80">
        <v>16</v>
      </c>
      <c r="W7" s="81"/>
      <c r="X7" s="384"/>
      <c r="Y7" s="389"/>
      <c r="Z7" s="390">
        <v>10</v>
      </c>
      <c r="AA7" s="390">
        <v>1</v>
      </c>
      <c r="AB7" s="390"/>
      <c r="AC7" s="390">
        <v>1</v>
      </c>
      <c r="AD7" s="391"/>
      <c r="AE7" s="391">
        <v>16</v>
      </c>
      <c r="AF7" s="391"/>
      <c r="AG7" s="392">
        <f t="shared" si="2"/>
        <v>28</v>
      </c>
    </row>
    <row r="8" spans="1:33" ht="12.75" customHeight="1">
      <c r="A8" s="113">
        <v>5</v>
      </c>
      <c r="B8" s="126">
        <v>6</v>
      </c>
      <c r="C8" s="72" t="s">
        <v>16</v>
      </c>
      <c r="D8" s="377">
        <f t="shared" si="0"/>
        <v>22</v>
      </c>
      <c r="E8" s="48"/>
      <c r="F8" s="79"/>
      <c r="G8" s="80"/>
      <c r="H8" s="380">
        <v>1</v>
      </c>
      <c r="I8" s="80"/>
      <c r="J8" s="380">
        <v>1</v>
      </c>
      <c r="K8" s="380">
        <v>2</v>
      </c>
      <c r="L8" s="380">
        <v>1</v>
      </c>
      <c r="M8" s="81"/>
      <c r="N8" s="88">
        <f t="shared" si="1"/>
        <v>5</v>
      </c>
      <c r="O8" s="48"/>
      <c r="P8" s="79"/>
      <c r="Q8" s="80"/>
      <c r="R8" s="80">
        <v>15</v>
      </c>
      <c r="S8" s="82"/>
      <c r="T8" s="80">
        <v>1</v>
      </c>
      <c r="U8" s="80">
        <v>6</v>
      </c>
      <c r="V8" s="80"/>
      <c r="W8" s="81"/>
      <c r="X8" s="384"/>
      <c r="Y8" s="389"/>
      <c r="Z8" s="390"/>
      <c r="AA8" s="390">
        <v>15</v>
      </c>
      <c r="AB8" s="390"/>
      <c r="AC8" s="390">
        <v>1</v>
      </c>
      <c r="AD8" s="391">
        <v>6</v>
      </c>
      <c r="AE8" s="391"/>
      <c r="AF8" s="391"/>
      <c r="AG8" s="392">
        <f t="shared" si="2"/>
        <v>22</v>
      </c>
    </row>
    <row r="9" spans="1:33" ht="12.75" customHeight="1">
      <c r="A9" s="118">
        <v>6</v>
      </c>
      <c r="B9" s="126">
        <v>13</v>
      </c>
      <c r="C9" s="72" t="s">
        <v>23</v>
      </c>
      <c r="D9" s="377">
        <f t="shared" si="0"/>
        <v>20</v>
      </c>
      <c r="E9" s="48"/>
      <c r="F9" s="79"/>
      <c r="G9" s="80"/>
      <c r="H9" s="380">
        <v>2</v>
      </c>
      <c r="I9" s="380">
        <v>1</v>
      </c>
      <c r="J9" s="380">
        <v>2</v>
      </c>
      <c r="K9" s="80"/>
      <c r="L9" s="380">
        <v>2</v>
      </c>
      <c r="M9" s="81"/>
      <c r="N9" s="88">
        <f t="shared" si="1"/>
        <v>7</v>
      </c>
      <c r="O9" s="48"/>
      <c r="P9" s="79"/>
      <c r="Q9" s="80"/>
      <c r="R9" s="80">
        <v>2</v>
      </c>
      <c r="S9" s="82">
        <v>15</v>
      </c>
      <c r="T9" s="80">
        <v>1</v>
      </c>
      <c r="U9" s="80"/>
      <c r="V9" s="80">
        <v>2</v>
      </c>
      <c r="W9" s="81"/>
      <c r="X9" s="384"/>
      <c r="Y9" s="389"/>
      <c r="Z9" s="390"/>
      <c r="AA9" s="390">
        <v>2</v>
      </c>
      <c r="AB9" s="390">
        <v>15</v>
      </c>
      <c r="AC9" s="390">
        <v>1</v>
      </c>
      <c r="AD9" s="391"/>
      <c r="AE9" s="391">
        <v>2</v>
      </c>
      <c r="AF9" s="391"/>
      <c r="AG9" s="392">
        <f t="shared" si="2"/>
        <v>20</v>
      </c>
    </row>
    <row r="10" spans="1:33" ht="12.75" customHeight="1">
      <c r="A10" s="113">
        <v>7</v>
      </c>
      <c r="B10" s="125">
        <v>3</v>
      </c>
      <c r="C10" s="72" t="s">
        <v>151</v>
      </c>
      <c r="D10" s="377">
        <f t="shared" si="0"/>
        <v>17</v>
      </c>
      <c r="E10" s="48"/>
      <c r="F10" s="79"/>
      <c r="G10" s="80"/>
      <c r="H10" s="80"/>
      <c r="I10" s="80"/>
      <c r="J10" s="380">
        <v>1</v>
      </c>
      <c r="K10" s="380">
        <v>1</v>
      </c>
      <c r="L10" s="380">
        <v>1</v>
      </c>
      <c r="M10" s="378">
        <v>2</v>
      </c>
      <c r="N10" s="88">
        <f t="shared" si="1"/>
        <v>5</v>
      </c>
      <c r="O10" s="48"/>
      <c r="P10" s="79"/>
      <c r="Q10" s="80"/>
      <c r="R10" s="80"/>
      <c r="S10" s="82"/>
      <c r="T10" s="80"/>
      <c r="U10" s="80"/>
      <c r="V10" s="80">
        <v>1</v>
      </c>
      <c r="W10" s="81">
        <v>16</v>
      </c>
      <c r="X10" s="384"/>
      <c r="Y10" s="389"/>
      <c r="Z10" s="390"/>
      <c r="AA10" s="390"/>
      <c r="AB10" s="390"/>
      <c r="AC10" s="390"/>
      <c r="AD10" s="391"/>
      <c r="AE10" s="391">
        <v>1</v>
      </c>
      <c r="AF10" s="391">
        <v>16</v>
      </c>
      <c r="AG10" s="392">
        <f t="shared" si="2"/>
        <v>17</v>
      </c>
    </row>
    <row r="11" spans="1:33" ht="12.75" customHeight="1">
      <c r="A11" s="113">
        <v>8</v>
      </c>
      <c r="B11" s="125">
        <v>11</v>
      </c>
      <c r="C11" s="73" t="s">
        <v>42</v>
      </c>
      <c r="D11" s="377">
        <f t="shared" si="0"/>
        <v>15</v>
      </c>
      <c r="E11" s="48"/>
      <c r="F11" s="79"/>
      <c r="G11" s="80"/>
      <c r="H11" s="380">
        <v>1</v>
      </c>
      <c r="I11" s="380">
        <v>1</v>
      </c>
      <c r="J11" s="380">
        <v>3</v>
      </c>
      <c r="K11" s="80"/>
      <c r="L11" s="380">
        <v>3</v>
      </c>
      <c r="M11" s="81"/>
      <c r="N11" s="88">
        <f t="shared" si="1"/>
        <v>8</v>
      </c>
      <c r="O11" s="48"/>
      <c r="P11" s="79"/>
      <c r="Q11" s="80"/>
      <c r="R11" s="80">
        <v>1</v>
      </c>
      <c r="S11" s="82">
        <v>1</v>
      </c>
      <c r="T11" s="80">
        <v>1</v>
      </c>
      <c r="U11" s="80"/>
      <c r="V11" s="80">
        <v>12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 t="shared" si="2"/>
        <v>15</v>
      </c>
    </row>
    <row r="12" spans="1:33" ht="12.75" customHeight="1">
      <c r="A12" s="113">
        <v>9</v>
      </c>
      <c r="B12" s="125">
        <v>5</v>
      </c>
      <c r="C12" s="72" t="s">
        <v>153</v>
      </c>
      <c r="D12" s="377">
        <f t="shared" si="0"/>
        <v>11</v>
      </c>
      <c r="E12" s="48"/>
      <c r="F12" s="79"/>
      <c r="G12" s="80"/>
      <c r="H12" s="380">
        <v>2</v>
      </c>
      <c r="I12" s="80"/>
      <c r="J12" s="380">
        <v>1</v>
      </c>
      <c r="K12" s="80"/>
      <c r="L12" s="380">
        <v>1</v>
      </c>
      <c r="M12" s="378">
        <v>1</v>
      </c>
      <c r="N12" s="88">
        <f t="shared" si="1"/>
        <v>5</v>
      </c>
      <c r="O12" s="48"/>
      <c r="P12" s="79"/>
      <c r="Q12" s="80"/>
      <c r="R12" s="80">
        <v>2</v>
      </c>
      <c r="S12" s="82"/>
      <c r="T12" s="80">
        <v>1</v>
      </c>
      <c r="U12" s="80"/>
      <c r="V12" s="80">
        <v>8</v>
      </c>
      <c r="W12" s="81">
        <v>20</v>
      </c>
      <c r="X12" s="384"/>
      <c r="Y12" s="389"/>
      <c r="Z12" s="390"/>
      <c r="AA12" s="390">
        <v>2</v>
      </c>
      <c r="AB12" s="390"/>
      <c r="AC12" s="390">
        <v>1</v>
      </c>
      <c r="AD12" s="391"/>
      <c r="AE12" s="391">
        <v>8</v>
      </c>
      <c r="AF12" s="391"/>
      <c r="AG12" s="392">
        <f t="shared" si="2"/>
        <v>11</v>
      </c>
    </row>
    <row r="13" spans="1:33" ht="12.75" customHeight="1">
      <c r="A13" s="113">
        <v>10</v>
      </c>
      <c r="B13" s="126">
        <v>24</v>
      </c>
      <c r="C13" s="72" t="s">
        <v>19</v>
      </c>
      <c r="D13" s="377">
        <f t="shared" si="0"/>
        <v>9</v>
      </c>
      <c r="E13" s="48"/>
      <c r="F13" s="79"/>
      <c r="G13" s="380">
        <v>1</v>
      </c>
      <c r="H13" s="380">
        <v>1</v>
      </c>
      <c r="I13" s="80"/>
      <c r="J13" s="80"/>
      <c r="K13" s="80"/>
      <c r="L13" s="80"/>
      <c r="M13" s="81"/>
      <c r="N13" s="88">
        <f t="shared" si="1"/>
        <v>2</v>
      </c>
      <c r="O13" s="48"/>
      <c r="P13" s="79"/>
      <c r="Q13" s="80">
        <v>8</v>
      </c>
      <c r="R13" s="80">
        <v>1</v>
      </c>
      <c r="S13" s="82"/>
      <c r="T13" s="80"/>
      <c r="U13" s="80"/>
      <c r="V13" s="80"/>
      <c r="W13" s="81"/>
      <c r="X13" s="384"/>
      <c r="Y13" s="389"/>
      <c r="Z13" s="390">
        <v>8</v>
      </c>
      <c r="AA13" s="390">
        <v>1</v>
      </c>
      <c r="AB13" s="390"/>
      <c r="AC13" s="390"/>
      <c r="AD13" s="391"/>
      <c r="AE13" s="391"/>
      <c r="AF13" s="391"/>
      <c r="AG13" s="392">
        <f t="shared" si="2"/>
        <v>9</v>
      </c>
    </row>
    <row r="14" spans="1:33" ht="12.75" customHeight="1">
      <c r="A14" s="113">
        <v>11</v>
      </c>
      <c r="B14" s="126">
        <v>22</v>
      </c>
      <c r="C14" s="73" t="s">
        <v>20</v>
      </c>
      <c r="D14" s="377">
        <f t="shared" si="0"/>
        <v>3</v>
      </c>
      <c r="E14" s="48"/>
      <c r="F14" s="406">
        <v>1</v>
      </c>
      <c r="G14" s="80"/>
      <c r="H14" s="380">
        <v>1</v>
      </c>
      <c r="I14" s="380">
        <v>1</v>
      </c>
      <c r="J14" s="80"/>
      <c r="K14" s="80"/>
      <c r="L14" s="80"/>
      <c r="M14" s="81"/>
      <c r="N14" s="88">
        <f t="shared" si="1"/>
        <v>3</v>
      </c>
      <c r="O14" s="48"/>
      <c r="P14" s="79">
        <v>1</v>
      </c>
      <c r="Q14" s="80"/>
      <c r="R14" s="80">
        <v>1</v>
      </c>
      <c r="S14" s="82">
        <v>1</v>
      </c>
      <c r="T14" s="80"/>
      <c r="U14" s="80"/>
      <c r="V14" s="80"/>
      <c r="W14" s="81"/>
      <c r="X14" s="384"/>
      <c r="Y14" s="389">
        <v>1</v>
      </c>
      <c r="Z14" s="390"/>
      <c r="AA14" s="390">
        <v>1</v>
      </c>
      <c r="AB14" s="390">
        <v>1</v>
      </c>
      <c r="AC14" s="390"/>
      <c r="AD14" s="391"/>
      <c r="AE14" s="391"/>
      <c r="AF14" s="391"/>
      <c r="AG14" s="392">
        <f t="shared" si="2"/>
        <v>3</v>
      </c>
    </row>
    <row r="15" spans="1:33" ht="12.75" customHeight="1">
      <c r="A15" s="113">
        <v>12</v>
      </c>
      <c r="B15" s="125">
        <v>2</v>
      </c>
      <c r="C15" s="73" t="s">
        <v>58</v>
      </c>
      <c r="D15" s="377">
        <f t="shared" si="0"/>
        <v>2</v>
      </c>
      <c r="E15" s="48"/>
      <c r="F15" s="79"/>
      <c r="G15" s="80"/>
      <c r="H15" s="80"/>
      <c r="I15" s="80"/>
      <c r="J15" s="380">
        <v>1</v>
      </c>
      <c r="K15" s="380">
        <v>1</v>
      </c>
      <c r="L15" s="380">
        <v>3</v>
      </c>
      <c r="M15" s="378">
        <v>1</v>
      </c>
      <c r="N15" s="88">
        <f t="shared" si="1"/>
        <v>6</v>
      </c>
      <c r="O15" s="48"/>
      <c r="P15" s="79"/>
      <c r="Q15" s="80"/>
      <c r="R15" s="80"/>
      <c r="S15" s="82"/>
      <c r="T15" s="80">
        <v>1</v>
      </c>
      <c r="U15" s="80">
        <v>1</v>
      </c>
      <c r="V15" s="80"/>
      <c r="W15" s="81"/>
      <c r="X15" s="384"/>
      <c r="Y15" s="389"/>
      <c r="Z15" s="390"/>
      <c r="AA15" s="390"/>
      <c r="AB15" s="390"/>
      <c r="AC15" s="390">
        <v>1</v>
      </c>
      <c r="AD15" s="391">
        <v>1</v>
      </c>
      <c r="AE15" s="391"/>
      <c r="AF15" s="391"/>
      <c r="AG15" s="392">
        <f t="shared" si="2"/>
        <v>2</v>
      </c>
    </row>
    <row r="16" spans="1:33" ht="12.75" customHeight="1">
      <c r="A16" s="118">
        <v>12</v>
      </c>
      <c r="B16" s="125">
        <v>4</v>
      </c>
      <c r="C16" s="72" t="s">
        <v>15</v>
      </c>
      <c r="D16" s="377">
        <f t="shared" si="0"/>
        <v>2</v>
      </c>
      <c r="E16" s="48"/>
      <c r="F16" s="79"/>
      <c r="G16" s="80"/>
      <c r="H16" s="380">
        <v>2</v>
      </c>
      <c r="I16" s="80"/>
      <c r="J16" s="80"/>
      <c r="K16" s="80"/>
      <c r="L16" s="80"/>
      <c r="M16" s="81"/>
      <c r="N16" s="88">
        <f t="shared" si="1"/>
        <v>2</v>
      </c>
      <c r="O16" s="48"/>
      <c r="P16" s="79"/>
      <c r="Q16" s="80"/>
      <c r="R16" s="80">
        <v>2</v>
      </c>
      <c r="S16" s="82"/>
      <c r="T16" s="80"/>
      <c r="U16" s="80"/>
      <c r="V16" s="80"/>
      <c r="W16" s="81"/>
      <c r="X16" s="384"/>
      <c r="Y16" s="389"/>
      <c r="Z16" s="390"/>
      <c r="AA16" s="390">
        <v>2</v>
      </c>
      <c r="AB16" s="390"/>
      <c r="AC16" s="390"/>
      <c r="AD16" s="391"/>
      <c r="AE16" s="391"/>
      <c r="AF16" s="391"/>
      <c r="AG16" s="392">
        <f t="shared" si="2"/>
        <v>2</v>
      </c>
    </row>
    <row r="17" spans="1:33" ht="12.75" customHeight="1">
      <c r="A17" s="118">
        <v>12</v>
      </c>
      <c r="B17" s="126">
        <v>24</v>
      </c>
      <c r="C17" s="73" t="s">
        <v>729</v>
      </c>
      <c r="D17" s="377">
        <f t="shared" si="0"/>
        <v>2</v>
      </c>
      <c r="E17" s="48"/>
      <c r="F17" s="79"/>
      <c r="G17" s="80"/>
      <c r="H17" s="380">
        <v>1</v>
      </c>
      <c r="I17" s="80"/>
      <c r="J17" s="80"/>
      <c r="K17" s="80"/>
      <c r="L17" s="380">
        <v>1</v>
      </c>
      <c r="M17" s="81"/>
      <c r="N17" s="88">
        <f t="shared" si="1"/>
        <v>2</v>
      </c>
      <c r="O17" s="48"/>
      <c r="P17" s="79"/>
      <c r="Q17" s="80"/>
      <c r="R17" s="80">
        <v>1</v>
      </c>
      <c r="S17" s="82"/>
      <c r="T17" s="80"/>
      <c r="U17" s="80"/>
      <c r="V17" s="80">
        <v>1</v>
      </c>
      <c r="W17" s="81"/>
      <c r="X17" s="384"/>
      <c r="Y17" s="389"/>
      <c r="Z17" s="390"/>
      <c r="AA17" s="390">
        <v>1</v>
      </c>
      <c r="AB17" s="390"/>
      <c r="AC17" s="390"/>
      <c r="AD17" s="391"/>
      <c r="AE17" s="391">
        <v>1</v>
      </c>
      <c r="AF17" s="391"/>
      <c r="AG17" s="392">
        <f t="shared" si="2"/>
        <v>2</v>
      </c>
    </row>
    <row r="18" spans="1:33" ht="12.75" customHeight="1">
      <c r="A18" s="118">
        <v>15</v>
      </c>
      <c r="B18" s="126">
        <v>19</v>
      </c>
      <c r="C18" s="73" t="s">
        <v>387</v>
      </c>
      <c r="D18" s="377">
        <f t="shared" si="0"/>
        <v>1</v>
      </c>
      <c r="E18" s="48"/>
      <c r="F18" s="79"/>
      <c r="G18" s="80"/>
      <c r="H18" s="80"/>
      <c r="I18" s="80"/>
      <c r="J18" s="380">
        <v>1</v>
      </c>
      <c r="K18" s="80"/>
      <c r="L18" s="380">
        <v>1</v>
      </c>
      <c r="M18" s="81"/>
      <c r="N18" s="88">
        <f t="shared" si="1"/>
        <v>2</v>
      </c>
      <c r="O18" s="48"/>
      <c r="P18" s="79"/>
      <c r="Q18" s="80"/>
      <c r="R18" s="80"/>
      <c r="S18" s="82"/>
      <c r="T18" s="80">
        <v>1</v>
      </c>
      <c r="U18" s="80"/>
      <c r="V18" s="80"/>
      <c r="W18" s="81"/>
      <c r="X18" s="384"/>
      <c r="Y18" s="389"/>
      <c r="Z18" s="390"/>
      <c r="AA18" s="390"/>
      <c r="AB18" s="390"/>
      <c r="AC18" s="390">
        <v>1</v>
      </c>
      <c r="AD18" s="391"/>
      <c r="AE18" s="391"/>
      <c r="AF18" s="391"/>
      <c r="AG18" s="392">
        <f t="shared" si="2"/>
        <v>1</v>
      </c>
    </row>
    <row r="19" spans="1:33" ht="12.75" customHeight="1">
      <c r="A19" s="118">
        <v>15</v>
      </c>
      <c r="B19" s="126">
        <v>20</v>
      </c>
      <c r="C19" s="72" t="s">
        <v>39</v>
      </c>
      <c r="D19" s="377">
        <f t="shared" si="0"/>
        <v>1</v>
      </c>
      <c r="E19" s="48"/>
      <c r="F19" s="79"/>
      <c r="G19" s="80"/>
      <c r="H19" s="80"/>
      <c r="I19" s="80"/>
      <c r="J19" s="80"/>
      <c r="K19" s="380">
        <v>1</v>
      </c>
      <c r="L19" s="80"/>
      <c r="M19" s="81"/>
      <c r="N19" s="88">
        <f t="shared" si="1"/>
        <v>1</v>
      </c>
      <c r="O19" s="48"/>
      <c r="P19" s="79"/>
      <c r="Q19" s="80"/>
      <c r="R19" s="80"/>
      <c r="S19" s="82"/>
      <c r="T19" s="80"/>
      <c r="U19" s="80">
        <v>1</v>
      </c>
      <c r="V19" s="80"/>
      <c r="W19" s="81"/>
      <c r="X19" s="384"/>
      <c r="Y19" s="389"/>
      <c r="Z19" s="390"/>
      <c r="AA19" s="390"/>
      <c r="AB19" s="390"/>
      <c r="AC19" s="390"/>
      <c r="AD19" s="391">
        <v>1</v>
      </c>
      <c r="AE19" s="391"/>
      <c r="AF19" s="391"/>
      <c r="AG19" s="392">
        <f t="shared" si="2"/>
        <v>1</v>
      </c>
    </row>
    <row r="20" spans="1:33" ht="12.75" customHeight="1">
      <c r="A20" s="118">
        <v>15</v>
      </c>
      <c r="B20" s="126">
        <v>21</v>
      </c>
      <c r="C20" s="72" t="s">
        <v>57</v>
      </c>
      <c r="D20" s="377">
        <f t="shared" si="0"/>
        <v>1</v>
      </c>
      <c r="E20" s="48"/>
      <c r="F20" s="79"/>
      <c r="G20" s="80"/>
      <c r="H20" s="80"/>
      <c r="I20" s="80"/>
      <c r="J20" s="380">
        <v>2</v>
      </c>
      <c r="K20" s="380">
        <v>1</v>
      </c>
      <c r="L20" s="80"/>
      <c r="M20" s="81"/>
      <c r="N20" s="88">
        <f t="shared" si="1"/>
        <v>3</v>
      </c>
      <c r="O20" s="48"/>
      <c r="P20" s="79"/>
      <c r="Q20" s="80"/>
      <c r="R20" s="80"/>
      <c r="S20" s="82"/>
      <c r="T20" s="80"/>
      <c r="U20" s="80">
        <v>1</v>
      </c>
      <c r="V20" s="80"/>
      <c r="W20" s="81"/>
      <c r="X20" s="384"/>
      <c r="Y20" s="389"/>
      <c r="Z20" s="390"/>
      <c r="AA20" s="390"/>
      <c r="AB20" s="390"/>
      <c r="AC20" s="390"/>
      <c r="AD20" s="391">
        <v>1</v>
      </c>
      <c r="AE20" s="391"/>
      <c r="AF20" s="391"/>
      <c r="AG20" s="392">
        <f t="shared" si="2"/>
        <v>1</v>
      </c>
    </row>
    <row r="21" spans="1:33" ht="12.75" customHeight="1">
      <c r="A21" s="114" t="s">
        <v>52</v>
      </c>
      <c r="B21" s="127">
        <v>26</v>
      </c>
      <c r="C21" s="408" t="s">
        <v>22</v>
      </c>
      <c r="D21" s="377">
        <f t="shared" si="0"/>
        <v>0</v>
      </c>
      <c r="E21" s="48"/>
      <c r="F21" s="79"/>
      <c r="G21" s="80"/>
      <c r="H21" s="80"/>
      <c r="I21" s="80"/>
      <c r="J21" s="380">
        <v>1</v>
      </c>
      <c r="K21" s="80"/>
      <c r="L21" s="80"/>
      <c r="M21" s="81"/>
      <c r="N21" s="88">
        <f t="shared" si="1"/>
        <v>1</v>
      </c>
      <c r="O21" s="48"/>
      <c r="P21" s="79"/>
      <c r="Q21" s="80"/>
      <c r="R21" s="80"/>
      <c r="S21" s="82"/>
      <c r="T21" s="80"/>
      <c r="U21" s="80"/>
      <c r="V21" s="80"/>
      <c r="W21" s="81"/>
      <c r="X21" s="384"/>
      <c r="Y21" s="389"/>
      <c r="Z21" s="390"/>
      <c r="AA21" s="390"/>
      <c r="AB21" s="390"/>
      <c r="AC21" s="390"/>
      <c r="AD21" s="391"/>
      <c r="AE21" s="391"/>
      <c r="AF21" s="391"/>
      <c r="AG21" s="392">
        <f t="shared" si="2"/>
        <v>0</v>
      </c>
    </row>
    <row r="22" spans="1:33" ht="12.75" customHeight="1">
      <c r="A22" s="114" t="s">
        <v>52</v>
      </c>
      <c r="B22" s="127">
        <v>26</v>
      </c>
      <c r="C22" s="408" t="s">
        <v>105</v>
      </c>
      <c r="D22" s="377">
        <f t="shared" si="0"/>
        <v>0</v>
      </c>
      <c r="E22" s="48"/>
      <c r="F22" s="79"/>
      <c r="G22" s="80"/>
      <c r="H22" s="80"/>
      <c r="I22" s="80"/>
      <c r="J22" s="80"/>
      <c r="K22" s="80"/>
      <c r="L22" s="80"/>
      <c r="M22" s="81"/>
      <c r="N22" s="88">
        <f t="shared" si="1"/>
        <v>0</v>
      </c>
      <c r="O22" s="48"/>
      <c r="P22" s="79"/>
      <c r="Q22" s="80"/>
      <c r="R22" s="80"/>
      <c r="S22" s="82"/>
      <c r="T22" s="80"/>
      <c r="U22" s="80"/>
      <c r="V22" s="80"/>
      <c r="W22" s="81"/>
      <c r="X22" s="384"/>
      <c r="Y22" s="389"/>
      <c r="Z22" s="390"/>
      <c r="AA22" s="390"/>
      <c r="AB22" s="390"/>
      <c r="AC22" s="390"/>
      <c r="AD22" s="391"/>
      <c r="AE22" s="391"/>
      <c r="AF22" s="391"/>
      <c r="AG22" s="392">
        <f t="shared" si="2"/>
        <v>0</v>
      </c>
    </row>
    <row r="23" spans="1:33" ht="12.75" customHeight="1">
      <c r="A23" s="114" t="s">
        <v>52</v>
      </c>
      <c r="B23" s="127">
        <v>10</v>
      </c>
      <c r="C23" s="293" t="s">
        <v>594</v>
      </c>
      <c r="D23" s="377">
        <f t="shared" si="0"/>
        <v>0</v>
      </c>
      <c r="E23" s="48"/>
      <c r="F23" s="79"/>
      <c r="G23" s="80"/>
      <c r="H23" s="80"/>
      <c r="I23" s="80"/>
      <c r="J23" s="80"/>
      <c r="K23" s="80"/>
      <c r="L23" s="80"/>
      <c r="M23" s="81"/>
      <c r="N23" s="88">
        <f t="shared" si="1"/>
        <v>0</v>
      </c>
      <c r="O23" s="48"/>
      <c r="P23" s="79"/>
      <c r="Q23" s="80"/>
      <c r="R23" s="80"/>
      <c r="S23" s="82"/>
      <c r="T23" s="80"/>
      <c r="U23" s="80"/>
      <c r="V23" s="80"/>
      <c r="W23" s="81"/>
      <c r="X23" s="384"/>
      <c r="Y23" s="389"/>
      <c r="Z23" s="390"/>
      <c r="AA23" s="390"/>
      <c r="AB23" s="390"/>
      <c r="AC23" s="390"/>
      <c r="AD23" s="391"/>
      <c r="AE23" s="391"/>
      <c r="AF23" s="391"/>
      <c r="AG23" s="392">
        <f t="shared" si="2"/>
        <v>0</v>
      </c>
    </row>
    <row r="24" spans="1:33" ht="12.75" customHeight="1">
      <c r="A24" s="114" t="s">
        <v>52</v>
      </c>
      <c r="B24" s="127" t="s">
        <v>52</v>
      </c>
      <c r="C24" s="293" t="s">
        <v>24</v>
      </c>
      <c r="D24" s="377">
        <f t="shared" si="0"/>
        <v>0</v>
      </c>
      <c r="E24" s="48"/>
      <c r="F24" s="79"/>
      <c r="G24" s="80"/>
      <c r="H24" s="80"/>
      <c r="I24" s="80"/>
      <c r="J24" s="80"/>
      <c r="K24" s="80"/>
      <c r="L24" s="80"/>
      <c r="M24" s="81"/>
      <c r="N24" s="88">
        <f t="shared" si="1"/>
        <v>0</v>
      </c>
      <c r="O24" s="48"/>
      <c r="P24" s="79"/>
      <c r="Q24" s="80"/>
      <c r="R24" s="80"/>
      <c r="S24" s="82"/>
      <c r="T24" s="80"/>
      <c r="U24" s="80"/>
      <c r="V24" s="80"/>
      <c r="W24" s="81"/>
      <c r="X24" s="384"/>
      <c r="Y24" s="389"/>
      <c r="Z24" s="390"/>
      <c r="AA24" s="390"/>
      <c r="AB24" s="390"/>
      <c r="AC24" s="390"/>
      <c r="AD24" s="391"/>
      <c r="AE24" s="391"/>
      <c r="AF24" s="391"/>
      <c r="AG24" s="392">
        <f t="shared" si="2"/>
        <v>0</v>
      </c>
    </row>
    <row r="25" spans="1:33" ht="12.75" customHeight="1">
      <c r="A25" s="114" t="s">
        <v>52</v>
      </c>
      <c r="B25" s="127">
        <v>15</v>
      </c>
      <c r="C25" s="293" t="s">
        <v>53</v>
      </c>
      <c r="D25" s="377">
        <f t="shared" si="0"/>
        <v>0</v>
      </c>
      <c r="E25" s="48"/>
      <c r="F25" s="79"/>
      <c r="G25" s="80"/>
      <c r="H25" s="80"/>
      <c r="I25" s="80"/>
      <c r="J25" s="380">
        <v>1</v>
      </c>
      <c r="K25" s="80"/>
      <c r="L25" s="80"/>
      <c r="M25" s="81"/>
      <c r="N25" s="88">
        <f t="shared" si="1"/>
        <v>1</v>
      </c>
      <c r="O25" s="48"/>
      <c r="P25" s="79"/>
      <c r="Q25" s="80"/>
      <c r="R25" s="80"/>
      <c r="S25" s="82"/>
      <c r="T25" s="80"/>
      <c r="U25" s="80"/>
      <c r="V25" s="80"/>
      <c r="W25" s="81"/>
      <c r="X25" s="384"/>
      <c r="Y25" s="389"/>
      <c r="Z25" s="390"/>
      <c r="AA25" s="390"/>
      <c r="AB25" s="390"/>
      <c r="AC25" s="390"/>
      <c r="AD25" s="391"/>
      <c r="AE25" s="391"/>
      <c r="AF25" s="391"/>
      <c r="AG25" s="392">
        <f t="shared" si="2"/>
        <v>0</v>
      </c>
    </row>
    <row r="26" spans="1:33" ht="12.75" customHeight="1">
      <c r="A26" s="114" t="s">
        <v>52</v>
      </c>
      <c r="B26" s="127" t="s">
        <v>52</v>
      </c>
      <c r="C26" s="293" t="s">
        <v>152</v>
      </c>
      <c r="D26" s="377">
        <f t="shared" si="0"/>
        <v>0</v>
      </c>
      <c r="E26" s="48"/>
      <c r="F26" s="79"/>
      <c r="G26" s="80"/>
      <c r="H26" s="80"/>
      <c r="I26" s="80"/>
      <c r="J26" s="80"/>
      <c r="K26" s="80"/>
      <c r="L26" s="80"/>
      <c r="M26" s="81"/>
      <c r="N26" s="88">
        <f t="shared" si="1"/>
        <v>0</v>
      </c>
      <c r="O26" s="48"/>
      <c r="P26" s="79"/>
      <c r="Q26" s="80"/>
      <c r="R26" s="80"/>
      <c r="S26" s="82"/>
      <c r="T26" s="80"/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</row>
    <row r="27" spans="1:33" ht="12.75" customHeight="1">
      <c r="A27" s="114" t="s">
        <v>52</v>
      </c>
      <c r="B27" s="127">
        <v>7</v>
      </c>
      <c r="C27" s="293" t="s">
        <v>69</v>
      </c>
      <c r="D27" s="377">
        <f t="shared" si="0"/>
        <v>0</v>
      </c>
      <c r="E27" s="48"/>
      <c r="F27" s="79"/>
      <c r="G27" s="80"/>
      <c r="H27" s="80"/>
      <c r="I27" s="80"/>
      <c r="J27" s="80"/>
      <c r="K27" s="80"/>
      <c r="L27" s="380">
        <v>1</v>
      </c>
      <c r="M27" s="81"/>
      <c r="N27" s="88">
        <f t="shared" si="1"/>
        <v>1</v>
      </c>
      <c r="O27" s="48"/>
      <c r="P27" s="79"/>
      <c r="Q27" s="80"/>
      <c r="R27" s="80"/>
      <c r="S27" s="82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</row>
    <row r="28" spans="1:33" ht="12.75" customHeight="1">
      <c r="A28" s="114" t="s">
        <v>52</v>
      </c>
      <c r="B28" s="127" t="s">
        <v>52</v>
      </c>
      <c r="C28" s="293" t="s">
        <v>56</v>
      </c>
      <c r="D28" s="377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2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</row>
    <row r="29" spans="1:33" ht="12.75" customHeight="1">
      <c r="A29" s="114" t="s">
        <v>52</v>
      </c>
      <c r="B29" s="127" t="s">
        <v>52</v>
      </c>
      <c r="C29" s="293" t="s">
        <v>154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2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</row>
    <row r="30" spans="1:33" ht="12.75" customHeight="1">
      <c r="A30" s="114" t="s">
        <v>52</v>
      </c>
      <c r="B30" s="127">
        <v>16</v>
      </c>
      <c r="C30" s="293" t="s">
        <v>27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380">
        <v>1</v>
      </c>
      <c r="M30" s="81"/>
      <c r="N30" s="88">
        <f t="shared" si="1"/>
        <v>1</v>
      </c>
      <c r="O30" s="48"/>
      <c r="P30" s="79"/>
      <c r="Q30" s="80"/>
      <c r="R30" s="80"/>
      <c r="S30" s="82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</row>
    <row r="31" spans="1:33" ht="12.75" customHeight="1">
      <c r="A31" s="114" t="s">
        <v>52</v>
      </c>
      <c r="B31" s="127">
        <v>8</v>
      </c>
      <c r="C31" s="293" t="s">
        <v>70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2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</row>
    <row r="32" spans="1:33" ht="12.75" customHeight="1">
      <c r="A32" s="114" t="s">
        <v>52</v>
      </c>
      <c r="B32" s="127" t="s">
        <v>52</v>
      </c>
      <c r="C32" s="293" t="s">
        <v>51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2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</row>
    <row r="33" spans="1:33" ht="12.75" customHeight="1">
      <c r="A33" s="114" t="s">
        <v>52</v>
      </c>
      <c r="B33" s="127">
        <v>18</v>
      </c>
      <c r="C33" s="293" t="s">
        <v>49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2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</row>
    <row r="34" spans="1:33" ht="12.75" customHeight="1">
      <c r="A34" s="114" t="s">
        <v>52</v>
      </c>
      <c r="B34" s="127">
        <v>23</v>
      </c>
      <c r="C34" s="293" t="s">
        <v>237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2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</row>
    <row r="35" spans="1:33" ht="12.75" customHeight="1">
      <c r="A35" s="114" t="s">
        <v>52</v>
      </c>
      <c r="B35" s="127">
        <v>26</v>
      </c>
      <c r="C35" s="408" t="s">
        <v>28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2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</row>
    <row r="36" spans="1:33" ht="12.75" customHeight="1">
      <c r="A36" s="114" t="s">
        <v>52</v>
      </c>
      <c r="B36" s="127">
        <v>14</v>
      </c>
      <c r="C36" s="293" t="s">
        <v>386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2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</row>
    <row r="37" spans="1:33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5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88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4</v>
      </c>
      <c r="G39" s="55">
        <f aca="true" t="shared" si="3" ref="G39:M39">SUM(G4:G37)</f>
        <v>3</v>
      </c>
      <c r="H39" s="55">
        <f t="shared" si="3"/>
        <v>16</v>
      </c>
      <c r="I39" s="54">
        <f t="shared" si="3"/>
        <v>6</v>
      </c>
      <c r="J39" s="55">
        <f t="shared" si="3"/>
        <v>24</v>
      </c>
      <c r="K39" s="55">
        <f t="shared" si="3"/>
        <v>8</v>
      </c>
      <c r="L39" s="55">
        <f t="shared" si="3"/>
        <v>21</v>
      </c>
      <c r="M39" s="55">
        <f t="shared" si="3"/>
        <v>6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737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65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23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8">
    <mergeCell ref="A41:C42"/>
    <mergeCell ref="Y1:AG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bestFit="1" customWidth="1"/>
    <col min="2" max="6" width="11.421875" style="45" customWidth="1"/>
    <col min="12" max="12" width="14.57421875" style="0" customWidth="1"/>
  </cols>
  <sheetData>
    <row r="1" spans="3:17" ht="12.75" customHeight="1">
      <c r="C1" s="658" t="s">
        <v>355</v>
      </c>
      <c r="E1" s="658" t="s">
        <v>358</v>
      </c>
      <c r="G1" s="658" t="s">
        <v>649</v>
      </c>
      <c r="H1" s="45"/>
      <c r="L1" s="46"/>
      <c r="M1" s="46"/>
      <c r="N1" s="46"/>
      <c r="O1" s="46"/>
      <c r="P1" s="46"/>
      <c r="Q1" s="46"/>
    </row>
    <row r="2" spans="3:15" ht="12.75">
      <c r="C2" s="659"/>
      <c r="E2" s="659"/>
      <c r="G2" s="659"/>
      <c r="H2" s="45"/>
      <c r="L2" s="651" t="s">
        <v>476</v>
      </c>
      <c r="M2" s="517"/>
      <c r="N2" s="651" t="s">
        <v>691</v>
      </c>
      <c r="O2" s="517"/>
    </row>
    <row r="3" spans="2:15" ht="12.75">
      <c r="B3" s="148">
        <v>2018</v>
      </c>
      <c r="C3" s="660"/>
      <c r="D3" s="149">
        <v>2019</v>
      </c>
      <c r="E3" s="660"/>
      <c r="F3" s="148">
        <v>2020</v>
      </c>
      <c r="G3" s="660"/>
      <c r="H3" s="148">
        <v>2021</v>
      </c>
      <c r="I3" s="319"/>
      <c r="L3" s="652" t="s">
        <v>487</v>
      </c>
      <c r="M3" s="653"/>
      <c r="N3" s="652" t="s">
        <v>692</v>
      </c>
      <c r="O3" s="653"/>
    </row>
    <row r="4" spans="3:15" ht="12.75">
      <c r="C4" s="166"/>
      <c r="E4" s="166"/>
      <c r="G4" s="166"/>
      <c r="H4" s="45"/>
      <c r="L4" s="654"/>
      <c r="M4" s="655"/>
      <c r="N4" s="654"/>
      <c r="O4" s="655"/>
    </row>
    <row r="5" spans="1:15" ht="12.75">
      <c r="A5" s="44" t="s">
        <v>74</v>
      </c>
      <c r="B5" s="45">
        <v>13</v>
      </c>
      <c r="C5" s="167">
        <v>1</v>
      </c>
      <c r="D5" s="45">
        <v>16</v>
      </c>
      <c r="E5" s="167">
        <v>4</v>
      </c>
      <c r="F5" s="45">
        <v>10</v>
      </c>
      <c r="G5" s="167">
        <v>1</v>
      </c>
      <c r="H5" s="45">
        <v>20</v>
      </c>
      <c r="L5" s="656"/>
      <c r="M5" s="657"/>
      <c r="N5" s="656"/>
      <c r="O5" s="657"/>
    </row>
    <row r="6" spans="1:8" ht="12.75">
      <c r="A6" s="44" t="s">
        <v>73</v>
      </c>
      <c r="B6" s="45">
        <v>47</v>
      </c>
      <c r="C6" s="167">
        <v>4</v>
      </c>
      <c r="D6" s="45">
        <v>40</v>
      </c>
      <c r="E6" s="167">
        <v>4</v>
      </c>
      <c r="F6" s="45">
        <v>31</v>
      </c>
      <c r="G6" s="167">
        <v>2</v>
      </c>
      <c r="H6" s="45">
        <v>50</v>
      </c>
    </row>
    <row r="7" spans="3:13" ht="12.75">
      <c r="C7" s="167"/>
      <c r="E7" s="167"/>
      <c r="G7" s="167"/>
      <c r="H7" s="45"/>
      <c r="L7" s="651" t="s">
        <v>650</v>
      </c>
      <c r="M7" s="517"/>
    </row>
    <row r="8" spans="1:13" ht="12.75">
      <c r="A8" s="44" t="s">
        <v>72</v>
      </c>
      <c r="B8" s="45">
        <v>12</v>
      </c>
      <c r="C8" s="167">
        <v>6</v>
      </c>
      <c r="D8" s="45">
        <v>11</v>
      </c>
      <c r="E8" s="167">
        <v>5</v>
      </c>
      <c r="F8" s="45">
        <v>11</v>
      </c>
      <c r="G8" s="167">
        <v>1</v>
      </c>
      <c r="H8" s="45">
        <v>10</v>
      </c>
      <c r="L8" s="652" t="s">
        <v>651</v>
      </c>
      <c r="M8" s="653"/>
    </row>
    <row r="9" spans="1:13" ht="12.75">
      <c r="A9" s="44" t="s">
        <v>71</v>
      </c>
      <c r="B9" s="45">
        <v>36</v>
      </c>
      <c r="C9" s="167">
        <v>9</v>
      </c>
      <c r="D9" s="45">
        <v>48</v>
      </c>
      <c r="E9" s="167">
        <v>16</v>
      </c>
      <c r="F9" s="45">
        <v>48</v>
      </c>
      <c r="G9" s="167">
        <v>8</v>
      </c>
      <c r="H9" s="45">
        <v>48</v>
      </c>
      <c r="L9" s="654"/>
      <c r="M9" s="655"/>
    </row>
    <row r="10" spans="3:13" ht="12.75">
      <c r="C10" s="167"/>
      <c r="E10" s="167"/>
      <c r="G10" s="167"/>
      <c r="H10" s="45"/>
      <c r="L10" s="656"/>
      <c r="M10" s="657"/>
    </row>
    <row r="11" spans="1:8" ht="12.75">
      <c r="A11" s="44" t="s">
        <v>158</v>
      </c>
      <c r="B11" s="45">
        <v>11</v>
      </c>
      <c r="C11" s="167">
        <v>4</v>
      </c>
      <c r="D11" s="45">
        <v>14</v>
      </c>
      <c r="E11" s="167">
        <v>4</v>
      </c>
      <c r="F11" s="45">
        <v>10</v>
      </c>
      <c r="G11" s="167">
        <v>0</v>
      </c>
      <c r="H11" s="45">
        <v>11</v>
      </c>
    </row>
    <row r="12" spans="1:8" ht="12.75">
      <c r="A12" s="44" t="s">
        <v>157</v>
      </c>
      <c r="B12" s="45">
        <v>48</v>
      </c>
      <c r="C12" s="167">
        <v>13</v>
      </c>
      <c r="D12" s="45">
        <v>45</v>
      </c>
      <c r="E12" s="167">
        <v>23</v>
      </c>
      <c r="F12" s="45">
        <v>28</v>
      </c>
      <c r="G12" s="167">
        <v>12</v>
      </c>
      <c r="H12" s="45">
        <v>49</v>
      </c>
    </row>
    <row r="13" spans="3:8" ht="12.75">
      <c r="C13" s="167"/>
      <c r="E13" s="167"/>
      <c r="G13" s="167"/>
      <c r="H13" s="45"/>
    </row>
    <row r="14" spans="1:8" ht="12.75">
      <c r="A14" s="44" t="s">
        <v>156</v>
      </c>
      <c r="B14" s="45">
        <v>8</v>
      </c>
      <c r="C14" s="167">
        <v>2</v>
      </c>
      <c r="D14" s="45">
        <v>7</v>
      </c>
      <c r="E14" s="167">
        <v>5</v>
      </c>
      <c r="F14" s="45">
        <v>11</v>
      </c>
      <c r="G14" s="167">
        <v>4</v>
      </c>
      <c r="H14" s="45">
        <v>15</v>
      </c>
    </row>
    <row r="15" spans="1:8" ht="12.75">
      <c r="A15" s="44" t="s">
        <v>155</v>
      </c>
      <c r="B15" s="45">
        <v>34</v>
      </c>
      <c r="C15" s="167">
        <v>17</v>
      </c>
      <c r="D15" s="45">
        <v>32</v>
      </c>
      <c r="E15" s="167">
        <v>24</v>
      </c>
      <c r="F15" s="45">
        <v>25</v>
      </c>
      <c r="G15" s="167">
        <v>9</v>
      </c>
      <c r="H15" s="45">
        <v>29</v>
      </c>
    </row>
    <row r="16" spans="7:8" ht="13.5" thickBot="1">
      <c r="G16" s="45"/>
      <c r="H16" s="45"/>
    </row>
    <row r="17" spans="2:8" ht="13.5" thickBot="1">
      <c r="B17" s="45">
        <f>SUM(B5:B15)</f>
        <v>209</v>
      </c>
      <c r="C17" s="168">
        <f>SUM(C5:C16)</f>
        <v>56</v>
      </c>
      <c r="D17" s="169">
        <f>SUM(D5:D15)</f>
        <v>213</v>
      </c>
      <c r="E17" s="167">
        <f>SUM(E5:E16)</f>
        <v>85</v>
      </c>
      <c r="F17" s="45">
        <f>SUM(F5:F15)</f>
        <v>174</v>
      </c>
      <c r="G17" s="167">
        <f>SUM(G5:G16)</f>
        <v>37</v>
      </c>
      <c r="H17" s="169">
        <f>SUM(H5:H15)</f>
        <v>232</v>
      </c>
    </row>
    <row r="18" spans="2:14" ht="12.75">
      <c r="B18" s="147" t="s">
        <v>658</v>
      </c>
      <c r="C18" s="147" t="s">
        <v>375</v>
      </c>
      <c r="D18" s="147" t="s">
        <v>656</v>
      </c>
      <c r="E18" s="147" t="s">
        <v>485</v>
      </c>
      <c r="F18" s="147" t="s">
        <v>659</v>
      </c>
      <c r="G18" s="147" t="s">
        <v>652</v>
      </c>
      <c r="H18" s="147" t="s">
        <v>654</v>
      </c>
      <c r="K18">
        <v>2021</v>
      </c>
      <c r="L18" s="161" t="s">
        <v>360</v>
      </c>
      <c r="M18" s="132" t="s">
        <v>361</v>
      </c>
      <c r="N18" s="194" t="s">
        <v>362</v>
      </c>
    </row>
    <row r="19" spans="2:14" ht="12.75">
      <c r="B19" s="170" t="s">
        <v>657</v>
      </c>
      <c r="C19" s="170" t="s">
        <v>376</v>
      </c>
      <c r="D19" s="170" t="s">
        <v>657</v>
      </c>
      <c r="E19" s="170" t="s">
        <v>486</v>
      </c>
      <c r="F19" s="170" t="s">
        <v>660</v>
      </c>
      <c r="G19" s="170" t="s">
        <v>653</v>
      </c>
      <c r="H19" s="170" t="s">
        <v>655</v>
      </c>
      <c r="K19" s="357" t="s">
        <v>74</v>
      </c>
      <c r="L19" s="45">
        <v>1</v>
      </c>
      <c r="M19" s="45">
        <v>7</v>
      </c>
      <c r="N19" s="45">
        <v>13</v>
      </c>
    </row>
    <row r="20" spans="11:14" ht="12.75">
      <c r="K20" s="357" t="s">
        <v>73</v>
      </c>
      <c r="L20" s="45">
        <v>2</v>
      </c>
      <c r="M20" s="45">
        <v>16</v>
      </c>
      <c r="N20" s="45">
        <v>34</v>
      </c>
    </row>
    <row r="21" spans="2:14" ht="12.75">
      <c r="B21" s="45" t="s">
        <v>695</v>
      </c>
      <c r="D21" s="45" t="s">
        <v>696</v>
      </c>
      <c r="F21" s="45" t="s">
        <v>694</v>
      </c>
      <c r="H21" t="s">
        <v>697</v>
      </c>
      <c r="K21" s="357" t="s">
        <v>72</v>
      </c>
      <c r="L21" s="45">
        <v>1</v>
      </c>
      <c r="M21" s="45">
        <v>6</v>
      </c>
      <c r="N21" s="45">
        <v>4</v>
      </c>
    </row>
    <row r="22" spans="11:14" ht="12.75">
      <c r="K22" s="357" t="s">
        <v>71</v>
      </c>
      <c r="L22" s="45">
        <v>8</v>
      </c>
      <c r="M22" s="45">
        <v>21</v>
      </c>
      <c r="N22" s="45">
        <v>27</v>
      </c>
    </row>
    <row r="23" spans="11:14" ht="12.75">
      <c r="K23" s="357" t="s">
        <v>158</v>
      </c>
      <c r="L23" s="45">
        <v>0</v>
      </c>
      <c r="M23" s="45">
        <v>9</v>
      </c>
      <c r="N23" s="45">
        <v>2</v>
      </c>
    </row>
    <row r="24" spans="11:14" ht="12.75">
      <c r="K24" s="357" t="s">
        <v>157</v>
      </c>
      <c r="L24" s="45">
        <v>12</v>
      </c>
      <c r="M24" s="45">
        <v>35</v>
      </c>
      <c r="N24" s="45">
        <v>14</v>
      </c>
    </row>
    <row r="25" spans="11:14" ht="12.75">
      <c r="K25" s="357" t="s">
        <v>156</v>
      </c>
      <c r="L25" s="45">
        <v>4</v>
      </c>
      <c r="M25" s="45">
        <v>11</v>
      </c>
      <c r="N25" s="45">
        <v>4</v>
      </c>
    </row>
    <row r="26" spans="11:14" ht="12.75">
      <c r="K26" s="357" t="s">
        <v>155</v>
      </c>
      <c r="L26" s="45">
        <v>9</v>
      </c>
      <c r="M26" s="45">
        <v>18</v>
      </c>
      <c r="N26" s="45">
        <v>11</v>
      </c>
    </row>
    <row r="27" spans="12:13" ht="12.75">
      <c r="L27" s="358"/>
      <c r="M27" s="358"/>
    </row>
    <row r="28" spans="11:14" ht="12.75">
      <c r="K28" s="357" t="s">
        <v>690</v>
      </c>
      <c r="L28" s="46">
        <f>SUM(L19:L27)</f>
        <v>37</v>
      </c>
      <c r="M28" s="46">
        <f>SUM(M19:M27)</f>
        <v>123</v>
      </c>
      <c r="N28" s="46">
        <f>SUM(N19:N27)</f>
        <v>109</v>
      </c>
    </row>
    <row r="37" spans="12:17" ht="12.75">
      <c r="L37" s="10"/>
      <c r="M37" s="10"/>
      <c r="N37" s="10"/>
      <c r="O37" s="10"/>
      <c r="P37" s="10"/>
      <c r="Q37" s="10"/>
    </row>
    <row r="38" spans="12:17" ht="12.75">
      <c r="L38" s="10"/>
      <c r="M38" s="10"/>
      <c r="N38" s="10"/>
      <c r="O38" s="10"/>
      <c r="P38" s="10"/>
      <c r="Q38" s="10"/>
    </row>
    <row r="50" spans="12:17" ht="12.75">
      <c r="L50" s="10"/>
      <c r="M50" s="10"/>
      <c r="N50" s="10"/>
      <c r="O50" s="10"/>
      <c r="P50" s="10"/>
      <c r="Q50" s="10"/>
    </row>
  </sheetData>
  <sheetProtection/>
  <mergeCells count="9">
    <mergeCell ref="N2:O2"/>
    <mergeCell ref="N3:O5"/>
    <mergeCell ref="L8:M10"/>
    <mergeCell ref="C1:C3"/>
    <mergeCell ref="E1:E3"/>
    <mergeCell ref="L2:M2"/>
    <mergeCell ref="L3:M5"/>
    <mergeCell ref="G1:G3"/>
    <mergeCell ref="L7:M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8"/>
  <sheetViews>
    <sheetView zoomScalePageLayoutView="0" workbookViewId="0" topLeftCell="M1">
      <selection activeCell="AS12" sqref="AS12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16384" width="11.421875" style="20" customWidth="1"/>
  </cols>
  <sheetData>
    <row r="1" spans="1:45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</row>
    <row r="2" spans="1:45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</row>
    <row r="3" spans="1:45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</row>
    <row r="4" spans="1:45" ht="12.75" customHeight="1">
      <c r="A4" s="112">
        <v>1</v>
      </c>
      <c r="B4" s="124">
        <v>1</v>
      </c>
      <c r="C4" s="71" t="s">
        <v>26</v>
      </c>
      <c r="D4" s="187">
        <f aca="true" t="shared" si="0" ref="D4:D37">SUM(AG4+AQ4+AS4)</f>
        <v>242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39</v>
      </c>
      <c r="S4" s="41">
        <v>67</v>
      </c>
      <c r="T4" s="41">
        <v>38</v>
      </c>
      <c r="U4" s="41">
        <v>17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</row>
    <row r="5" spans="1:45" ht="12.75" customHeight="1">
      <c r="A5" s="113">
        <v>2</v>
      </c>
      <c r="B5" s="126">
        <v>17</v>
      </c>
      <c r="C5" s="72" t="s">
        <v>17</v>
      </c>
      <c r="D5" s="377">
        <f t="shared" si="0"/>
        <v>114</v>
      </c>
      <c r="E5" s="48"/>
      <c r="F5" s="79"/>
      <c r="G5" s="80"/>
      <c r="H5" s="380">
        <v>1</v>
      </c>
      <c r="I5" s="380">
        <v>1</v>
      </c>
      <c r="J5" s="80"/>
      <c r="K5" s="380">
        <v>1</v>
      </c>
      <c r="L5" s="380">
        <v>2</v>
      </c>
      <c r="M5" s="81"/>
      <c r="N5" s="88">
        <f t="shared" si="1"/>
        <v>5</v>
      </c>
      <c r="O5" s="48"/>
      <c r="P5" s="79"/>
      <c r="Q5" s="80"/>
      <c r="R5" s="80">
        <v>19</v>
      </c>
      <c r="S5" s="80">
        <v>19</v>
      </c>
      <c r="T5" s="80"/>
      <c r="U5" s="80">
        <v>35</v>
      </c>
      <c r="V5" s="80">
        <v>41</v>
      </c>
      <c r="W5" s="81"/>
      <c r="X5" s="384"/>
      <c r="Y5" s="389"/>
      <c r="Z5" s="390"/>
      <c r="AA5" s="390">
        <v>1</v>
      </c>
      <c r="AB5" s="390">
        <v>1</v>
      </c>
      <c r="AC5" s="390"/>
      <c r="AD5" s="391">
        <v>10</v>
      </c>
      <c r="AE5" s="391">
        <v>30</v>
      </c>
      <c r="AF5" s="391"/>
      <c r="AG5" s="392">
        <f t="shared" si="2"/>
        <v>42</v>
      </c>
      <c r="AH5" s="384"/>
      <c r="AI5" s="389"/>
      <c r="AJ5" s="390"/>
      <c r="AK5" s="390">
        <v>8</v>
      </c>
      <c r="AL5" s="390">
        <v>8</v>
      </c>
      <c r="AM5" s="390"/>
      <c r="AN5" s="391">
        <v>15</v>
      </c>
      <c r="AO5" s="391">
        <v>1</v>
      </c>
      <c r="AP5" s="391"/>
      <c r="AQ5" s="392">
        <f t="shared" si="3"/>
        <v>32</v>
      </c>
      <c r="AR5" s="384"/>
      <c r="AS5" s="392">
        <v>40</v>
      </c>
    </row>
    <row r="6" spans="1:45" ht="12.75" customHeight="1">
      <c r="A6" s="113">
        <v>3</v>
      </c>
      <c r="B6" s="125">
        <v>2</v>
      </c>
      <c r="C6" s="73" t="s">
        <v>58</v>
      </c>
      <c r="D6" s="377">
        <f t="shared" si="0"/>
        <v>75</v>
      </c>
      <c r="E6" s="48"/>
      <c r="F6" s="79"/>
      <c r="G6" s="80"/>
      <c r="H6" s="380">
        <v>3</v>
      </c>
      <c r="I6" s="80"/>
      <c r="J6" s="380">
        <v>1</v>
      </c>
      <c r="K6" s="380">
        <v>1</v>
      </c>
      <c r="L6" s="380">
        <v>3</v>
      </c>
      <c r="M6" s="378">
        <v>1</v>
      </c>
      <c r="N6" s="88">
        <f t="shared" si="1"/>
        <v>9</v>
      </c>
      <c r="O6" s="48"/>
      <c r="P6" s="79"/>
      <c r="Q6" s="80"/>
      <c r="R6" s="80">
        <v>27</v>
      </c>
      <c r="S6" s="80"/>
      <c r="T6" s="80">
        <v>26</v>
      </c>
      <c r="U6" s="80">
        <v>21</v>
      </c>
      <c r="V6" s="80"/>
      <c r="W6" s="81">
        <v>1</v>
      </c>
      <c r="X6" s="384"/>
      <c r="Y6" s="389"/>
      <c r="Z6" s="390"/>
      <c r="AA6" s="390"/>
      <c r="AB6" s="390"/>
      <c r="AC6" s="390">
        <v>1</v>
      </c>
      <c r="AD6" s="391">
        <v>1</v>
      </c>
      <c r="AE6" s="391"/>
      <c r="AF6" s="391"/>
      <c r="AG6" s="392">
        <f t="shared" si="2"/>
        <v>2</v>
      </c>
      <c r="AH6" s="384"/>
      <c r="AI6" s="389"/>
      <c r="AJ6" s="390"/>
      <c r="AK6" s="390">
        <v>7</v>
      </c>
      <c r="AL6" s="390"/>
      <c r="AM6" s="390">
        <v>15</v>
      </c>
      <c r="AN6" s="391">
        <v>10</v>
      </c>
      <c r="AO6" s="391"/>
      <c r="AP6" s="391">
        <v>1</v>
      </c>
      <c r="AQ6" s="392">
        <f t="shared" si="3"/>
        <v>33</v>
      </c>
      <c r="AR6" s="384"/>
      <c r="AS6" s="392">
        <v>40</v>
      </c>
    </row>
    <row r="7" spans="1:45" ht="12.75" customHeight="1">
      <c r="A7" s="113">
        <v>4</v>
      </c>
      <c r="B7" s="125">
        <v>12</v>
      </c>
      <c r="C7" s="73" t="s">
        <v>18</v>
      </c>
      <c r="D7" s="377">
        <f t="shared" si="0"/>
        <v>74</v>
      </c>
      <c r="E7" s="48"/>
      <c r="F7" s="406">
        <v>1</v>
      </c>
      <c r="G7" s="380">
        <v>1</v>
      </c>
      <c r="H7" s="380">
        <v>1</v>
      </c>
      <c r="I7" s="80"/>
      <c r="J7" s="380">
        <v>2</v>
      </c>
      <c r="K7" s="80"/>
      <c r="L7" s="80"/>
      <c r="M7" s="378">
        <v>1</v>
      </c>
      <c r="N7" s="88">
        <f t="shared" si="1"/>
        <v>6</v>
      </c>
      <c r="O7" s="48"/>
      <c r="P7" s="79">
        <v>23</v>
      </c>
      <c r="Q7" s="80">
        <v>10</v>
      </c>
      <c r="R7" s="80">
        <v>12</v>
      </c>
      <c r="S7" s="80"/>
      <c r="T7" s="80">
        <v>13</v>
      </c>
      <c r="U7" s="80"/>
      <c r="V7" s="80"/>
      <c r="W7" s="81">
        <v>16</v>
      </c>
      <c r="X7" s="384"/>
      <c r="Y7" s="389">
        <v>15</v>
      </c>
      <c r="Z7" s="390"/>
      <c r="AA7" s="390">
        <v>1</v>
      </c>
      <c r="AB7" s="390"/>
      <c r="AC7" s="390">
        <v>1</v>
      </c>
      <c r="AD7" s="391"/>
      <c r="AE7" s="391"/>
      <c r="AF7" s="391">
        <v>15</v>
      </c>
      <c r="AG7" s="392">
        <f t="shared" si="2"/>
        <v>32</v>
      </c>
      <c r="AH7" s="384"/>
      <c r="AI7" s="389">
        <v>8</v>
      </c>
      <c r="AJ7" s="390">
        <v>10</v>
      </c>
      <c r="AK7" s="390">
        <v>1</v>
      </c>
      <c r="AL7" s="390"/>
      <c r="AM7" s="390">
        <v>2</v>
      </c>
      <c r="AN7" s="391"/>
      <c r="AO7" s="391"/>
      <c r="AP7" s="391">
        <v>1</v>
      </c>
      <c r="AQ7" s="392">
        <f t="shared" si="3"/>
        <v>22</v>
      </c>
      <c r="AR7" s="384"/>
      <c r="AS7" s="392">
        <v>20</v>
      </c>
    </row>
    <row r="8" spans="1:45" ht="12.75" customHeight="1">
      <c r="A8" s="113">
        <v>5</v>
      </c>
      <c r="B8" s="126">
        <v>6</v>
      </c>
      <c r="C8" s="72" t="s">
        <v>16</v>
      </c>
      <c r="D8" s="377">
        <f t="shared" si="0"/>
        <v>71</v>
      </c>
      <c r="E8" s="48"/>
      <c r="F8" s="79"/>
      <c r="G8" s="80"/>
      <c r="H8" s="380">
        <v>2</v>
      </c>
      <c r="I8" s="80"/>
      <c r="J8" s="380">
        <v>1</v>
      </c>
      <c r="K8" s="380">
        <v>2</v>
      </c>
      <c r="L8" s="380">
        <v>1</v>
      </c>
      <c r="M8" s="81"/>
      <c r="N8" s="88">
        <f t="shared" si="1"/>
        <v>6</v>
      </c>
      <c r="O8" s="48"/>
      <c r="P8" s="79"/>
      <c r="Q8" s="80"/>
      <c r="R8" s="80">
        <v>45</v>
      </c>
      <c r="S8" s="80"/>
      <c r="T8" s="80">
        <v>1</v>
      </c>
      <c r="U8" s="80">
        <v>24</v>
      </c>
      <c r="V8" s="80">
        <v>1</v>
      </c>
      <c r="W8" s="81"/>
      <c r="X8" s="384"/>
      <c r="Y8" s="389"/>
      <c r="Z8" s="390"/>
      <c r="AA8" s="390">
        <v>15</v>
      </c>
      <c r="AB8" s="390"/>
      <c r="AC8" s="390">
        <v>1</v>
      </c>
      <c r="AD8" s="391">
        <v>6</v>
      </c>
      <c r="AE8" s="391"/>
      <c r="AF8" s="391"/>
      <c r="AG8" s="392">
        <f t="shared" si="2"/>
        <v>22</v>
      </c>
      <c r="AH8" s="384"/>
      <c r="AI8" s="389"/>
      <c r="AJ8" s="390"/>
      <c r="AK8" s="390">
        <v>10</v>
      </c>
      <c r="AL8" s="390"/>
      <c r="AM8" s="390"/>
      <c r="AN8" s="391">
        <v>8</v>
      </c>
      <c r="AO8" s="391">
        <v>1</v>
      </c>
      <c r="AP8" s="391"/>
      <c r="AQ8" s="392">
        <f t="shared" si="3"/>
        <v>19</v>
      </c>
      <c r="AR8" s="384"/>
      <c r="AS8" s="392">
        <v>30</v>
      </c>
    </row>
    <row r="9" spans="1:45" ht="12.75" customHeight="1">
      <c r="A9" s="118">
        <v>6</v>
      </c>
      <c r="B9" s="125">
        <v>9</v>
      </c>
      <c r="C9" s="73" t="s">
        <v>25</v>
      </c>
      <c r="D9" s="377">
        <f t="shared" si="0"/>
        <v>69</v>
      </c>
      <c r="E9" s="48"/>
      <c r="F9" s="79"/>
      <c r="G9" s="380">
        <v>1</v>
      </c>
      <c r="H9" s="380">
        <v>1</v>
      </c>
      <c r="I9" s="80"/>
      <c r="J9" s="380">
        <v>8</v>
      </c>
      <c r="K9" s="80"/>
      <c r="L9" s="380">
        <v>2</v>
      </c>
      <c r="M9" s="81"/>
      <c r="N9" s="88">
        <f t="shared" si="1"/>
        <v>12</v>
      </c>
      <c r="O9" s="48"/>
      <c r="P9" s="79"/>
      <c r="Q9" s="80">
        <v>25</v>
      </c>
      <c r="R9" s="80">
        <v>2</v>
      </c>
      <c r="S9" s="80"/>
      <c r="T9" s="80">
        <v>24</v>
      </c>
      <c r="U9" s="80"/>
      <c r="V9" s="80">
        <v>18</v>
      </c>
      <c r="W9" s="81"/>
      <c r="X9" s="384"/>
      <c r="Y9" s="389"/>
      <c r="Z9" s="390">
        <v>10</v>
      </c>
      <c r="AA9" s="390">
        <v>1</v>
      </c>
      <c r="AB9" s="390"/>
      <c r="AC9" s="390">
        <v>1</v>
      </c>
      <c r="AD9" s="391"/>
      <c r="AE9" s="391">
        <v>16</v>
      </c>
      <c r="AF9" s="391"/>
      <c r="AG9" s="392">
        <f t="shared" si="2"/>
        <v>28</v>
      </c>
      <c r="AH9" s="384"/>
      <c r="AI9" s="389"/>
      <c r="AJ9" s="390">
        <v>15</v>
      </c>
      <c r="AK9" s="390">
        <v>1</v>
      </c>
      <c r="AL9" s="390"/>
      <c r="AM9" s="390">
        <v>13</v>
      </c>
      <c r="AN9" s="391"/>
      <c r="AO9" s="391">
        <v>2</v>
      </c>
      <c r="AP9" s="391"/>
      <c r="AQ9" s="392">
        <f t="shared" si="3"/>
        <v>31</v>
      </c>
      <c r="AR9" s="384"/>
      <c r="AS9" s="392">
        <v>10</v>
      </c>
    </row>
    <row r="10" spans="1:45" ht="12.75" customHeight="1">
      <c r="A10" s="113">
        <v>7</v>
      </c>
      <c r="B10" s="125">
        <v>4</v>
      </c>
      <c r="C10" s="72" t="s">
        <v>15</v>
      </c>
      <c r="D10" s="377">
        <f t="shared" si="0"/>
        <v>68</v>
      </c>
      <c r="E10" s="48"/>
      <c r="F10" s="406">
        <v>3</v>
      </c>
      <c r="G10" s="80"/>
      <c r="H10" s="380">
        <v>4</v>
      </c>
      <c r="I10" s="80"/>
      <c r="J10" s="380">
        <v>2</v>
      </c>
      <c r="K10" s="80"/>
      <c r="L10" s="80"/>
      <c r="M10" s="81"/>
      <c r="N10" s="88">
        <f t="shared" si="1"/>
        <v>9</v>
      </c>
      <c r="O10" s="48"/>
      <c r="P10" s="79">
        <v>17</v>
      </c>
      <c r="Q10" s="80"/>
      <c r="R10" s="80">
        <v>49</v>
      </c>
      <c r="S10" s="80"/>
      <c r="T10" s="80">
        <v>2</v>
      </c>
      <c r="U10" s="80"/>
      <c r="V10" s="80"/>
      <c r="W10" s="81"/>
      <c r="X10" s="384"/>
      <c r="Y10" s="389"/>
      <c r="Z10" s="390"/>
      <c r="AA10" s="390">
        <v>2</v>
      </c>
      <c r="AB10" s="390"/>
      <c r="AC10" s="390"/>
      <c r="AD10" s="391"/>
      <c r="AE10" s="391"/>
      <c r="AF10" s="391"/>
      <c r="AG10" s="392">
        <f t="shared" si="2"/>
        <v>2</v>
      </c>
      <c r="AH10" s="384"/>
      <c r="AI10" s="389">
        <v>17</v>
      </c>
      <c r="AJ10" s="390"/>
      <c r="AK10" s="390">
        <v>17</v>
      </c>
      <c r="AL10" s="390"/>
      <c r="AM10" s="390">
        <v>2</v>
      </c>
      <c r="AN10" s="391"/>
      <c r="AO10" s="391"/>
      <c r="AP10" s="391"/>
      <c r="AQ10" s="392">
        <f t="shared" si="3"/>
        <v>36</v>
      </c>
      <c r="AR10" s="384"/>
      <c r="AS10" s="392">
        <v>30</v>
      </c>
    </row>
    <row r="11" spans="1:45" ht="12.75" customHeight="1">
      <c r="A11" s="113">
        <v>8</v>
      </c>
      <c r="B11" s="125">
        <v>11</v>
      </c>
      <c r="C11" s="73" t="s">
        <v>42</v>
      </c>
      <c r="D11" s="377">
        <f t="shared" si="0"/>
        <v>64</v>
      </c>
      <c r="E11" s="48"/>
      <c r="F11" s="79"/>
      <c r="G11" s="80"/>
      <c r="H11" s="380">
        <v>2</v>
      </c>
      <c r="I11" s="380">
        <v>1</v>
      </c>
      <c r="J11" s="380">
        <v>3</v>
      </c>
      <c r="K11" s="80"/>
      <c r="L11" s="380">
        <v>3</v>
      </c>
      <c r="M11" s="81"/>
      <c r="N11" s="88">
        <f t="shared" si="1"/>
        <v>9</v>
      </c>
      <c r="O11" s="48"/>
      <c r="P11" s="79"/>
      <c r="Q11" s="80"/>
      <c r="R11" s="80">
        <v>3</v>
      </c>
      <c r="S11" s="80">
        <v>7</v>
      </c>
      <c r="T11" s="80">
        <v>42</v>
      </c>
      <c r="U11" s="80"/>
      <c r="V11" s="80">
        <v>12</v>
      </c>
      <c r="W11" s="81"/>
      <c r="X11" s="384"/>
      <c r="Y11" s="389"/>
      <c r="Z11" s="390"/>
      <c r="AA11" s="390">
        <v>1</v>
      </c>
      <c r="AB11" s="390">
        <v>1</v>
      </c>
      <c r="AC11" s="390">
        <v>1</v>
      </c>
      <c r="AD11" s="391"/>
      <c r="AE11" s="391">
        <v>12</v>
      </c>
      <c r="AF11" s="391"/>
      <c r="AG11" s="392">
        <f t="shared" si="2"/>
        <v>15</v>
      </c>
      <c r="AH11" s="384"/>
      <c r="AI11" s="389"/>
      <c r="AJ11" s="390"/>
      <c r="AK11" s="390">
        <v>2</v>
      </c>
      <c r="AL11" s="390">
        <v>6</v>
      </c>
      <c r="AM11" s="390">
        <v>21</v>
      </c>
      <c r="AN11" s="391"/>
      <c r="AO11" s="391"/>
      <c r="AP11" s="391"/>
      <c r="AQ11" s="392">
        <f t="shared" si="3"/>
        <v>29</v>
      </c>
      <c r="AR11" s="384"/>
      <c r="AS11" s="392">
        <v>20</v>
      </c>
    </row>
    <row r="12" spans="1:45" ht="12.75" customHeight="1">
      <c r="A12" s="113">
        <v>9</v>
      </c>
      <c r="B12" s="126">
        <v>20</v>
      </c>
      <c r="C12" s="72" t="s">
        <v>39</v>
      </c>
      <c r="D12" s="377">
        <f t="shared" si="0"/>
        <v>46</v>
      </c>
      <c r="E12" s="48"/>
      <c r="F12" s="79"/>
      <c r="G12" s="80"/>
      <c r="H12" s="380">
        <v>4</v>
      </c>
      <c r="I12" s="80"/>
      <c r="J12" s="80"/>
      <c r="K12" s="380">
        <v>1</v>
      </c>
      <c r="L12" s="380">
        <v>1</v>
      </c>
      <c r="M12" s="81"/>
      <c r="N12" s="88">
        <f t="shared" si="1"/>
        <v>6</v>
      </c>
      <c r="O12" s="48"/>
      <c r="P12" s="79"/>
      <c r="Q12" s="80"/>
      <c r="R12" s="80">
        <v>14</v>
      </c>
      <c r="S12" s="80"/>
      <c r="T12" s="80"/>
      <c r="U12" s="80">
        <v>31</v>
      </c>
      <c r="V12" s="80">
        <v>1</v>
      </c>
      <c r="W12" s="81"/>
      <c r="X12" s="384"/>
      <c r="Y12" s="389"/>
      <c r="Z12" s="390"/>
      <c r="AA12" s="390"/>
      <c r="AB12" s="390"/>
      <c r="AC12" s="390"/>
      <c r="AD12" s="391">
        <v>1</v>
      </c>
      <c r="AE12" s="391"/>
      <c r="AF12" s="391"/>
      <c r="AG12" s="392">
        <f t="shared" si="2"/>
        <v>1</v>
      </c>
      <c r="AH12" s="384"/>
      <c r="AI12" s="389"/>
      <c r="AJ12" s="390"/>
      <c r="AK12" s="390">
        <v>4</v>
      </c>
      <c r="AL12" s="390"/>
      <c r="AM12" s="390"/>
      <c r="AN12" s="391">
        <v>20</v>
      </c>
      <c r="AO12" s="391">
        <v>1</v>
      </c>
      <c r="AP12" s="391"/>
      <c r="AQ12" s="392">
        <f t="shared" si="3"/>
        <v>25</v>
      </c>
      <c r="AR12" s="384"/>
      <c r="AS12" s="392">
        <v>20</v>
      </c>
    </row>
    <row r="13" spans="1:45" ht="12.75" customHeight="1">
      <c r="A13" s="113">
        <v>10</v>
      </c>
      <c r="B13" s="126">
        <v>13</v>
      </c>
      <c r="C13" s="72" t="s">
        <v>23</v>
      </c>
      <c r="D13" s="377">
        <f t="shared" si="0"/>
        <v>45</v>
      </c>
      <c r="E13" s="48"/>
      <c r="F13" s="79"/>
      <c r="G13" s="80"/>
      <c r="H13" s="380">
        <v>2</v>
      </c>
      <c r="I13" s="380">
        <v>1</v>
      </c>
      <c r="J13" s="380">
        <v>2</v>
      </c>
      <c r="K13" s="80"/>
      <c r="L13" s="380">
        <v>2</v>
      </c>
      <c r="M13" s="81"/>
      <c r="N13" s="88">
        <f t="shared" si="1"/>
        <v>7</v>
      </c>
      <c r="O13" s="48"/>
      <c r="P13" s="79"/>
      <c r="Q13" s="80"/>
      <c r="R13" s="80">
        <v>5</v>
      </c>
      <c r="S13" s="80">
        <v>25</v>
      </c>
      <c r="T13" s="80">
        <v>2</v>
      </c>
      <c r="U13" s="80"/>
      <c r="V13" s="80">
        <v>13</v>
      </c>
      <c r="W13" s="81"/>
      <c r="X13" s="384"/>
      <c r="Y13" s="389"/>
      <c r="Z13" s="390"/>
      <c r="AA13" s="390">
        <v>2</v>
      </c>
      <c r="AB13" s="390">
        <v>15</v>
      </c>
      <c r="AC13" s="390">
        <v>1</v>
      </c>
      <c r="AD13" s="391"/>
      <c r="AE13" s="391">
        <v>2</v>
      </c>
      <c r="AF13" s="391"/>
      <c r="AG13" s="392">
        <f t="shared" si="2"/>
        <v>20</v>
      </c>
      <c r="AH13" s="384"/>
      <c r="AI13" s="389"/>
      <c r="AJ13" s="390"/>
      <c r="AK13" s="390">
        <v>3</v>
      </c>
      <c r="AL13" s="390">
        <v>10</v>
      </c>
      <c r="AM13" s="390">
        <v>2</v>
      </c>
      <c r="AN13" s="391"/>
      <c r="AO13" s="391"/>
      <c r="AP13" s="391"/>
      <c r="AQ13" s="392">
        <f t="shared" si="3"/>
        <v>15</v>
      </c>
      <c r="AR13" s="384"/>
      <c r="AS13" s="392">
        <v>10</v>
      </c>
    </row>
    <row r="14" spans="1:45" ht="12.75" customHeight="1">
      <c r="A14" s="113">
        <v>11</v>
      </c>
      <c r="B14" s="125">
        <v>5</v>
      </c>
      <c r="C14" s="72" t="s">
        <v>153</v>
      </c>
      <c r="D14" s="377">
        <f t="shared" si="0"/>
        <v>38</v>
      </c>
      <c r="E14" s="48"/>
      <c r="F14" s="79"/>
      <c r="G14" s="80"/>
      <c r="H14" s="380">
        <v>2</v>
      </c>
      <c r="I14" s="80"/>
      <c r="J14" s="380">
        <v>3</v>
      </c>
      <c r="K14" s="80"/>
      <c r="L14" s="380">
        <v>1</v>
      </c>
      <c r="M14" s="378">
        <v>1</v>
      </c>
      <c r="N14" s="88">
        <f t="shared" si="1"/>
        <v>7</v>
      </c>
      <c r="O14" s="48"/>
      <c r="P14" s="79"/>
      <c r="Q14" s="80"/>
      <c r="R14" s="80">
        <v>14</v>
      </c>
      <c r="S14" s="80"/>
      <c r="T14" s="80">
        <v>14</v>
      </c>
      <c r="U14" s="80"/>
      <c r="V14" s="80">
        <v>9</v>
      </c>
      <c r="W14" s="81">
        <v>11</v>
      </c>
      <c r="X14" s="384"/>
      <c r="Y14" s="389"/>
      <c r="Z14" s="390"/>
      <c r="AA14" s="390">
        <v>2</v>
      </c>
      <c r="AB14" s="390"/>
      <c r="AC14" s="390">
        <v>1</v>
      </c>
      <c r="AD14" s="391"/>
      <c r="AE14" s="391">
        <v>8</v>
      </c>
      <c r="AF14" s="391"/>
      <c r="AG14" s="392">
        <f t="shared" si="2"/>
        <v>11</v>
      </c>
      <c r="AH14" s="384"/>
      <c r="AI14" s="389"/>
      <c r="AJ14" s="390"/>
      <c r="AK14" s="390">
        <v>2</v>
      </c>
      <c r="AL14" s="390"/>
      <c r="AM14" s="390">
        <v>3</v>
      </c>
      <c r="AN14" s="391"/>
      <c r="AO14" s="391">
        <v>1</v>
      </c>
      <c r="AP14" s="391">
        <v>1</v>
      </c>
      <c r="AQ14" s="392">
        <f t="shared" si="3"/>
        <v>7</v>
      </c>
      <c r="AR14" s="384"/>
      <c r="AS14" s="392">
        <v>20</v>
      </c>
    </row>
    <row r="15" spans="1:45" ht="12.75" customHeight="1">
      <c r="A15" s="113">
        <v>12</v>
      </c>
      <c r="B15" s="126">
        <v>8</v>
      </c>
      <c r="C15" s="73" t="s">
        <v>753</v>
      </c>
      <c r="D15" s="377">
        <f t="shared" si="0"/>
        <v>37</v>
      </c>
      <c r="E15" s="48"/>
      <c r="F15" s="79"/>
      <c r="G15" s="80"/>
      <c r="H15" s="380">
        <v>1</v>
      </c>
      <c r="I15" s="380">
        <v>1</v>
      </c>
      <c r="J15" s="380">
        <v>4</v>
      </c>
      <c r="K15" s="380">
        <v>1</v>
      </c>
      <c r="L15" s="80"/>
      <c r="M15" s="378">
        <v>1</v>
      </c>
      <c r="N15" s="88">
        <f t="shared" si="1"/>
        <v>8</v>
      </c>
      <c r="O15" s="48"/>
      <c r="P15" s="79"/>
      <c r="Q15" s="80"/>
      <c r="R15" s="80">
        <v>1</v>
      </c>
      <c r="S15" s="80">
        <v>30</v>
      </c>
      <c r="T15" s="80">
        <v>4</v>
      </c>
      <c r="U15" s="80">
        <v>1</v>
      </c>
      <c r="V15" s="80"/>
      <c r="W15" s="81">
        <v>1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2"/>
        <v>0</v>
      </c>
      <c r="AH15" s="384"/>
      <c r="AI15" s="389"/>
      <c r="AJ15" s="390"/>
      <c r="AK15" s="390">
        <v>1</v>
      </c>
      <c r="AL15" s="390">
        <v>20</v>
      </c>
      <c r="AM15" s="390">
        <v>4</v>
      </c>
      <c r="AN15" s="391">
        <v>1</v>
      </c>
      <c r="AO15" s="391"/>
      <c r="AP15" s="391">
        <v>1</v>
      </c>
      <c r="AQ15" s="392">
        <f t="shared" si="3"/>
        <v>27</v>
      </c>
      <c r="AR15" s="384"/>
      <c r="AS15" s="392">
        <v>10</v>
      </c>
    </row>
    <row r="16" spans="1:45" ht="12.75" customHeight="1">
      <c r="A16" s="118">
        <v>13</v>
      </c>
      <c r="B16" s="125">
        <v>3</v>
      </c>
      <c r="C16" s="72" t="s">
        <v>151</v>
      </c>
      <c r="D16" s="377">
        <f t="shared" si="0"/>
        <v>33</v>
      </c>
      <c r="E16" s="48"/>
      <c r="F16" s="79"/>
      <c r="G16" s="80"/>
      <c r="H16" s="380">
        <v>2</v>
      </c>
      <c r="I16" s="80"/>
      <c r="J16" s="380">
        <v>1</v>
      </c>
      <c r="K16" s="380">
        <v>1</v>
      </c>
      <c r="L16" s="380">
        <v>1</v>
      </c>
      <c r="M16" s="378">
        <v>2</v>
      </c>
      <c r="N16" s="88">
        <f t="shared" si="1"/>
        <v>7</v>
      </c>
      <c r="O16" s="48"/>
      <c r="P16" s="79"/>
      <c r="Q16" s="80"/>
      <c r="R16" s="80">
        <v>12</v>
      </c>
      <c r="S16" s="80"/>
      <c r="T16" s="80">
        <v>2</v>
      </c>
      <c r="U16" s="80"/>
      <c r="V16" s="80">
        <v>2</v>
      </c>
      <c r="W16" s="81">
        <v>17</v>
      </c>
      <c r="X16" s="384"/>
      <c r="Y16" s="389"/>
      <c r="Z16" s="390"/>
      <c r="AA16" s="390"/>
      <c r="AB16" s="390"/>
      <c r="AC16" s="390"/>
      <c r="AD16" s="391"/>
      <c r="AE16" s="391">
        <v>1</v>
      </c>
      <c r="AF16" s="391">
        <v>16</v>
      </c>
      <c r="AG16" s="392">
        <f t="shared" si="2"/>
        <v>17</v>
      </c>
      <c r="AH16" s="384"/>
      <c r="AI16" s="389"/>
      <c r="AJ16" s="390"/>
      <c r="AK16" s="390">
        <v>2</v>
      </c>
      <c r="AL16" s="390"/>
      <c r="AM16" s="390">
        <v>2</v>
      </c>
      <c r="AN16" s="391"/>
      <c r="AO16" s="391">
        <v>1</v>
      </c>
      <c r="AP16" s="391">
        <v>1</v>
      </c>
      <c r="AQ16" s="392">
        <f t="shared" si="3"/>
        <v>6</v>
      </c>
      <c r="AR16" s="384"/>
      <c r="AS16" s="392">
        <v>10</v>
      </c>
    </row>
    <row r="17" spans="1:45" ht="12.75" customHeight="1">
      <c r="A17" s="118">
        <v>14</v>
      </c>
      <c r="B17" s="126">
        <v>10</v>
      </c>
      <c r="C17" s="73" t="s">
        <v>594</v>
      </c>
      <c r="D17" s="377">
        <f t="shared" si="0"/>
        <v>30</v>
      </c>
      <c r="E17" s="48"/>
      <c r="F17" s="79"/>
      <c r="G17" s="80"/>
      <c r="H17" s="380">
        <v>1</v>
      </c>
      <c r="I17" s="80"/>
      <c r="J17" s="80"/>
      <c r="K17" s="80"/>
      <c r="L17" s="80"/>
      <c r="M17" s="81"/>
      <c r="N17" s="88">
        <f t="shared" si="1"/>
        <v>1</v>
      </c>
      <c r="O17" s="48"/>
      <c r="P17" s="79"/>
      <c r="Q17" s="80"/>
      <c r="R17" s="80">
        <v>30</v>
      </c>
      <c r="S17" s="80"/>
      <c r="T17" s="80"/>
      <c r="U17" s="80"/>
      <c r="V17" s="80"/>
      <c r="W17" s="81"/>
      <c r="X17" s="384"/>
      <c r="Y17" s="389"/>
      <c r="Z17" s="390"/>
      <c r="AA17" s="390"/>
      <c r="AB17" s="390"/>
      <c r="AC17" s="390"/>
      <c r="AD17" s="391"/>
      <c r="AE17" s="391"/>
      <c r="AF17" s="391"/>
      <c r="AG17" s="392">
        <f t="shared" si="2"/>
        <v>0</v>
      </c>
      <c r="AH17" s="384"/>
      <c r="AI17" s="389"/>
      <c r="AJ17" s="390"/>
      <c r="AK17" s="390">
        <v>20</v>
      </c>
      <c r="AL17" s="390"/>
      <c r="AM17" s="390"/>
      <c r="AN17" s="391"/>
      <c r="AO17" s="391"/>
      <c r="AP17" s="391"/>
      <c r="AQ17" s="392">
        <f t="shared" si="3"/>
        <v>20</v>
      </c>
      <c r="AR17" s="384"/>
      <c r="AS17" s="392">
        <v>10</v>
      </c>
    </row>
    <row r="18" spans="1:45" ht="12.75" customHeight="1">
      <c r="A18" s="118">
        <v>15</v>
      </c>
      <c r="B18" s="126">
        <v>7</v>
      </c>
      <c r="C18" s="73" t="s">
        <v>754</v>
      </c>
      <c r="D18" s="377">
        <f t="shared" si="0"/>
        <v>24</v>
      </c>
      <c r="E18" s="48"/>
      <c r="F18" s="79"/>
      <c r="G18" s="80"/>
      <c r="H18" s="380">
        <v>2</v>
      </c>
      <c r="I18" s="80"/>
      <c r="J18" s="80"/>
      <c r="K18" s="80"/>
      <c r="L18" s="380">
        <v>3</v>
      </c>
      <c r="M18" s="81"/>
      <c r="N18" s="88">
        <f t="shared" si="1"/>
        <v>5</v>
      </c>
      <c r="O18" s="48"/>
      <c r="P18" s="79"/>
      <c r="Q18" s="80"/>
      <c r="R18" s="80">
        <v>2</v>
      </c>
      <c r="S18" s="80"/>
      <c r="T18" s="80">
        <v>20</v>
      </c>
      <c r="U18" s="80"/>
      <c r="V18" s="80">
        <v>2</v>
      </c>
      <c r="W18" s="81"/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>
        <v>2</v>
      </c>
      <c r="AL18" s="390"/>
      <c r="AM18" s="390">
        <v>10</v>
      </c>
      <c r="AN18" s="391"/>
      <c r="AO18" s="391">
        <v>2</v>
      </c>
      <c r="AP18" s="391"/>
      <c r="AQ18" s="392">
        <f t="shared" si="3"/>
        <v>14</v>
      </c>
      <c r="AR18" s="384"/>
      <c r="AS18" s="392">
        <v>10</v>
      </c>
    </row>
    <row r="19" spans="1:45" ht="12.75" customHeight="1">
      <c r="A19" s="118">
        <v>16</v>
      </c>
      <c r="B19" s="126">
        <v>16</v>
      </c>
      <c r="C19" s="73" t="s">
        <v>27</v>
      </c>
      <c r="D19" s="377">
        <f t="shared" si="0"/>
        <v>12</v>
      </c>
      <c r="E19" s="48"/>
      <c r="F19" s="79"/>
      <c r="G19" s="80"/>
      <c r="H19" s="380">
        <v>1</v>
      </c>
      <c r="I19" s="80"/>
      <c r="J19" s="80"/>
      <c r="K19" s="80"/>
      <c r="L19" s="380">
        <v>1</v>
      </c>
      <c r="M19" s="378">
        <v>1</v>
      </c>
      <c r="N19" s="88">
        <f t="shared" si="1"/>
        <v>3</v>
      </c>
      <c r="O19" s="48"/>
      <c r="P19" s="79"/>
      <c r="Q19" s="80"/>
      <c r="R19" s="80">
        <v>11</v>
      </c>
      <c r="S19" s="80"/>
      <c r="T19" s="80"/>
      <c r="U19" s="80"/>
      <c r="V19" s="80"/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1</v>
      </c>
      <c r="AL19" s="390"/>
      <c r="AM19" s="390"/>
      <c r="AN19" s="391"/>
      <c r="AO19" s="391"/>
      <c r="AP19" s="391">
        <v>1</v>
      </c>
      <c r="AQ19" s="392">
        <f t="shared" si="3"/>
        <v>2</v>
      </c>
      <c r="AR19" s="384"/>
      <c r="AS19" s="392">
        <v>10</v>
      </c>
    </row>
    <row r="20" spans="1:45" ht="12.75" customHeight="1">
      <c r="A20" s="118">
        <v>17</v>
      </c>
      <c r="B20" s="126">
        <v>24</v>
      </c>
      <c r="C20" s="72" t="s">
        <v>19</v>
      </c>
      <c r="D20" s="377">
        <f t="shared" si="0"/>
        <v>9</v>
      </c>
      <c r="E20" s="48"/>
      <c r="F20" s="79"/>
      <c r="G20" s="380">
        <v>1</v>
      </c>
      <c r="H20" s="380">
        <v>1</v>
      </c>
      <c r="I20" s="80"/>
      <c r="J20" s="80"/>
      <c r="K20" s="80"/>
      <c r="L20" s="80"/>
      <c r="M20" s="81"/>
      <c r="N20" s="88">
        <f t="shared" si="1"/>
        <v>2</v>
      </c>
      <c r="O20" s="48"/>
      <c r="P20" s="79"/>
      <c r="Q20" s="80">
        <v>8</v>
      </c>
      <c r="R20" s="80">
        <v>1</v>
      </c>
      <c r="S20" s="80"/>
      <c r="T20" s="80"/>
      <c r="U20" s="80"/>
      <c r="V20" s="80"/>
      <c r="W20" s="81"/>
      <c r="X20" s="384"/>
      <c r="Y20" s="389"/>
      <c r="Z20" s="390">
        <v>8</v>
      </c>
      <c r="AA20" s="390">
        <v>1</v>
      </c>
      <c r="AB20" s="390"/>
      <c r="AC20" s="390"/>
      <c r="AD20" s="391"/>
      <c r="AE20" s="391"/>
      <c r="AF20" s="391"/>
      <c r="AG20" s="392">
        <f t="shared" si="2"/>
        <v>9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3"/>
        <v>0</v>
      </c>
      <c r="AR20" s="384"/>
      <c r="AS20" s="392"/>
    </row>
    <row r="21" spans="1:45" ht="12.75" customHeight="1">
      <c r="A21" s="118">
        <v>18</v>
      </c>
      <c r="B21" s="126">
        <v>22</v>
      </c>
      <c r="C21" s="73" t="s">
        <v>20</v>
      </c>
      <c r="D21" s="377">
        <f t="shared" si="0"/>
        <v>6</v>
      </c>
      <c r="E21" s="48"/>
      <c r="F21" s="406">
        <v>1</v>
      </c>
      <c r="G21" s="80"/>
      <c r="H21" s="380">
        <v>2</v>
      </c>
      <c r="I21" s="380">
        <v>1</v>
      </c>
      <c r="J21" s="380">
        <v>1</v>
      </c>
      <c r="K21" s="80"/>
      <c r="L21" s="80"/>
      <c r="M21" s="81"/>
      <c r="N21" s="88">
        <f t="shared" si="1"/>
        <v>5</v>
      </c>
      <c r="O21" s="48"/>
      <c r="P21" s="79">
        <v>1</v>
      </c>
      <c r="Q21" s="80"/>
      <c r="R21" s="80">
        <v>3</v>
      </c>
      <c r="S21" s="80">
        <v>1</v>
      </c>
      <c r="T21" s="80">
        <v>1</v>
      </c>
      <c r="U21" s="80"/>
      <c r="V21" s="80"/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2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3"/>
        <v>3</v>
      </c>
      <c r="AR21" s="384"/>
      <c r="AS21" s="392"/>
    </row>
    <row r="22" spans="1:45" ht="12.75" customHeight="1">
      <c r="A22" s="118">
        <v>19</v>
      </c>
      <c r="B22" s="126">
        <v>24</v>
      </c>
      <c r="C22" s="73" t="s">
        <v>729</v>
      </c>
      <c r="D22" s="377">
        <f t="shared" si="0"/>
        <v>4</v>
      </c>
      <c r="E22" s="48"/>
      <c r="F22" s="79"/>
      <c r="G22" s="80"/>
      <c r="H22" s="380">
        <v>1</v>
      </c>
      <c r="I22" s="80"/>
      <c r="J22" s="80"/>
      <c r="K22" s="80"/>
      <c r="L22" s="380">
        <v>1</v>
      </c>
      <c r="M22" s="81"/>
      <c r="N22" s="88">
        <f t="shared" si="1"/>
        <v>2</v>
      </c>
      <c r="O22" s="48"/>
      <c r="P22" s="79"/>
      <c r="Q22" s="80"/>
      <c r="R22" s="80">
        <v>2</v>
      </c>
      <c r="S22" s="80"/>
      <c r="T22" s="80"/>
      <c r="U22" s="80"/>
      <c r="V22" s="80">
        <v>2</v>
      </c>
      <c r="W22" s="81"/>
      <c r="X22" s="384"/>
      <c r="Y22" s="389"/>
      <c r="Z22" s="390"/>
      <c r="AA22" s="390">
        <v>1</v>
      </c>
      <c r="AB22" s="390"/>
      <c r="AC22" s="390"/>
      <c r="AD22" s="391"/>
      <c r="AE22" s="391">
        <v>1</v>
      </c>
      <c r="AF22" s="391"/>
      <c r="AG22" s="392">
        <f t="shared" si="2"/>
        <v>2</v>
      </c>
      <c r="AH22" s="384"/>
      <c r="AI22" s="389"/>
      <c r="AJ22" s="390"/>
      <c r="AK22" s="390">
        <v>1</v>
      </c>
      <c r="AL22" s="390"/>
      <c r="AM22" s="390"/>
      <c r="AN22" s="391"/>
      <c r="AO22" s="391">
        <v>1</v>
      </c>
      <c r="AP22" s="391"/>
      <c r="AQ22" s="392">
        <f t="shared" si="3"/>
        <v>2</v>
      </c>
      <c r="AR22" s="384"/>
      <c r="AS22" s="392"/>
    </row>
    <row r="23" spans="1:45" ht="12.75" customHeight="1">
      <c r="A23" s="118">
        <v>20</v>
      </c>
      <c r="B23" s="126">
        <v>19</v>
      </c>
      <c r="C23" s="73" t="s">
        <v>387</v>
      </c>
      <c r="D23" s="377">
        <f t="shared" si="0"/>
        <v>2</v>
      </c>
      <c r="E23" s="48"/>
      <c r="F23" s="79"/>
      <c r="G23" s="80"/>
      <c r="H23" s="80"/>
      <c r="I23" s="80"/>
      <c r="J23" s="380">
        <v>1</v>
      </c>
      <c r="K23" s="80"/>
      <c r="L23" s="380">
        <v>1</v>
      </c>
      <c r="M23" s="81"/>
      <c r="N23" s="88">
        <f t="shared" si="1"/>
        <v>2</v>
      </c>
      <c r="O23" s="48"/>
      <c r="P23" s="79"/>
      <c r="Q23" s="80"/>
      <c r="R23" s="80"/>
      <c r="S23" s="80"/>
      <c r="T23" s="80">
        <v>2</v>
      </c>
      <c r="U23" s="80"/>
      <c r="V23" s="80"/>
      <c r="W23" s="81"/>
      <c r="X23" s="384"/>
      <c r="Y23" s="389"/>
      <c r="Z23" s="390"/>
      <c r="AA23" s="390"/>
      <c r="AB23" s="390"/>
      <c r="AC23" s="390">
        <v>1</v>
      </c>
      <c r="AD23" s="391"/>
      <c r="AE23" s="391"/>
      <c r="AF23" s="391"/>
      <c r="AG23" s="392">
        <f t="shared" si="2"/>
        <v>1</v>
      </c>
      <c r="AH23" s="384"/>
      <c r="AI23" s="389"/>
      <c r="AJ23" s="390"/>
      <c r="AK23" s="390"/>
      <c r="AL23" s="390"/>
      <c r="AM23" s="390">
        <v>1</v>
      </c>
      <c r="AN23" s="391"/>
      <c r="AO23" s="391"/>
      <c r="AP23" s="391"/>
      <c r="AQ23" s="392">
        <f t="shared" si="3"/>
        <v>1</v>
      </c>
      <c r="AR23" s="384"/>
      <c r="AS23" s="392"/>
    </row>
    <row r="24" spans="1:45" ht="12.75" customHeight="1">
      <c r="A24" s="118">
        <v>21</v>
      </c>
      <c r="B24" s="126">
        <v>21</v>
      </c>
      <c r="C24" s="72" t="s">
        <v>57</v>
      </c>
      <c r="D24" s="377">
        <f t="shared" si="0"/>
        <v>1</v>
      </c>
      <c r="E24" s="48"/>
      <c r="F24" s="79"/>
      <c r="G24" s="80"/>
      <c r="H24" s="80"/>
      <c r="I24" s="80"/>
      <c r="J24" s="380">
        <v>2</v>
      </c>
      <c r="K24" s="380">
        <v>1</v>
      </c>
      <c r="L24" s="80"/>
      <c r="M24" s="81"/>
      <c r="N24" s="88">
        <f t="shared" si="1"/>
        <v>3</v>
      </c>
      <c r="O24" s="48"/>
      <c r="P24" s="79"/>
      <c r="Q24" s="80"/>
      <c r="R24" s="80"/>
      <c r="S24" s="80"/>
      <c r="T24" s="80"/>
      <c r="U24" s="80">
        <v>1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3"/>
        <v>0</v>
      </c>
      <c r="AR24" s="384"/>
      <c r="AS24" s="392"/>
    </row>
    <row r="25" spans="1:45" ht="12.75" customHeight="1">
      <c r="A25" s="118">
        <v>21</v>
      </c>
      <c r="B25" s="126">
        <v>15</v>
      </c>
      <c r="C25" s="73" t="s">
        <v>755</v>
      </c>
      <c r="D25" s="377">
        <f t="shared" si="0"/>
        <v>1</v>
      </c>
      <c r="E25" s="48"/>
      <c r="F25" s="79"/>
      <c r="G25" s="80"/>
      <c r="H25" s="80"/>
      <c r="I25" s="80"/>
      <c r="J25" s="380">
        <v>1</v>
      </c>
      <c r="K25" s="80"/>
      <c r="L25" s="80"/>
      <c r="M25" s="378">
        <v>1</v>
      </c>
      <c r="N25" s="88">
        <f t="shared" si="1"/>
        <v>2</v>
      </c>
      <c r="O25" s="48"/>
      <c r="P25" s="79"/>
      <c r="Q25" s="80"/>
      <c r="R25" s="80"/>
      <c r="S25" s="80"/>
      <c r="T25" s="80"/>
      <c r="U25" s="80"/>
      <c r="V25" s="80"/>
      <c r="W25" s="81">
        <v>1</v>
      </c>
      <c r="X25" s="384"/>
      <c r="Y25" s="389"/>
      <c r="Z25" s="390"/>
      <c r="AA25" s="390"/>
      <c r="AB25" s="390"/>
      <c r="AC25" s="390"/>
      <c r="AD25" s="391"/>
      <c r="AE25" s="391"/>
      <c r="AF25" s="391"/>
      <c r="AG25" s="392">
        <f t="shared" si="2"/>
        <v>0</v>
      </c>
      <c r="AH25" s="384"/>
      <c r="AI25" s="389"/>
      <c r="AJ25" s="390"/>
      <c r="AK25" s="390"/>
      <c r="AL25" s="390"/>
      <c r="AM25" s="390"/>
      <c r="AN25" s="391"/>
      <c r="AO25" s="391"/>
      <c r="AP25" s="391">
        <v>1</v>
      </c>
      <c r="AQ25" s="392">
        <f t="shared" si="3"/>
        <v>1</v>
      </c>
      <c r="AR25" s="384"/>
      <c r="AS25" s="392"/>
    </row>
    <row r="26" spans="1:45" ht="12.75" customHeight="1">
      <c r="A26" s="118">
        <v>21</v>
      </c>
      <c r="B26" s="126">
        <v>14</v>
      </c>
      <c r="C26" s="73" t="s">
        <v>386</v>
      </c>
      <c r="D26" s="377">
        <f t="shared" si="0"/>
        <v>1</v>
      </c>
      <c r="E26" s="48"/>
      <c r="F26" s="79"/>
      <c r="G26" s="80"/>
      <c r="H26" s="80"/>
      <c r="I26" s="380">
        <v>1</v>
      </c>
      <c r="J26" s="80"/>
      <c r="K26" s="80"/>
      <c r="L26" s="80"/>
      <c r="M26" s="81"/>
      <c r="N26" s="88">
        <f t="shared" si="1"/>
        <v>1</v>
      </c>
      <c r="O26" s="48"/>
      <c r="P26" s="79"/>
      <c r="Q26" s="80"/>
      <c r="R26" s="80"/>
      <c r="S26" s="80">
        <v>1</v>
      </c>
      <c r="T26" s="80"/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</row>
    <row r="27" spans="1:45" ht="12.75" customHeight="1">
      <c r="A27" s="114" t="s">
        <v>52</v>
      </c>
      <c r="B27" s="127">
        <v>26</v>
      </c>
      <c r="C27" s="408" t="s">
        <v>22</v>
      </c>
      <c r="D27" s="377">
        <f t="shared" si="0"/>
        <v>0</v>
      </c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1"/>
        <v>0</v>
      </c>
      <c r="O27" s="48"/>
      <c r="P27" s="79"/>
      <c r="Q27" s="80"/>
      <c r="R27" s="80"/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</row>
    <row r="28" spans="1:45" ht="12.75" customHeight="1">
      <c r="A28" s="114" t="s">
        <v>52</v>
      </c>
      <c r="B28" s="127">
        <v>26</v>
      </c>
      <c r="C28" s="408" t="s">
        <v>105</v>
      </c>
      <c r="D28" s="377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0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</row>
    <row r="29" spans="1:45" ht="12.75" customHeight="1">
      <c r="A29" s="114" t="s">
        <v>52</v>
      </c>
      <c r="B29" s="127" t="s">
        <v>52</v>
      </c>
      <c r="C29" s="293" t="s">
        <v>24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</row>
    <row r="30" spans="1:45" ht="12.75" customHeight="1">
      <c r="A30" s="114" t="s">
        <v>52</v>
      </c>
      <c r="B30" s="127" t="s">
        <v>52</v>
      </c>
      <c r="C30" s="293" t="s">
        <v>152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</row>
    <row r="31" spans="1:45" ht="12.75" customHeight="1">
      <c r="A31" s="114" t="s">
        <v>52</v>
      </c>
      <c r="B31" s="127" t="s">
        <v>52</v>
      </c>
      <c r="C31" s="293" t="s">
        <v>56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</row>
    <row r="32" spans="1:45" ht="12.75" customHeight="1">
      <c r="A32" s="114" t="s">
        <v>52</v>
      </c>
      <c r="B32" s="127" t="s">
        <v>52</v>
      </c>
      <c r="C32" s="293" t="s">
        <v>154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</row>
    <row r="33" spans="1:45" ht="12.75" customHeight="1">
      <c r="A33" s="114" t="s">
        <v>52</v>
      </c>
      <c r="B33" s="127" t="s">
        <v>52</v>
      </c>
      <c r="C33" s="293" t="s">
        <v>51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</row>
    <row r="34" spans="1:45" ht="12.75" customHeight="1">
      <c r="A34" s="114" t="s">
        <v>52</v>
      </c>
      <c r="B34" s="127">
        <v>18</v>
      </c>
      <c r="C34" s="293" t="s">
        <v>49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</row>
    <row r="35" spans="1:45" ht="12.75" customHeight="1">
      <c r="A35" s="114" t="s">
        <v>52</v>
      </c>
      <c r="B35" s="127">
        <v>23</v>
      </c>
      <c r="C35" s="293" t="s">
        <v>237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</row>
    <row r="36" spans="1:45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</row>
    <row r="37" spans="1:45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140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8</v>
      </c>
      <c r="G39" s="55">
        <f aca="true" t="shared" si="4" ref="G39:M39">SUM(G4:G37)</f>
        <v>5</v>
      </c>
      <c r="H39" s="55">
        <f t="shared" si="4"/>
        <v>36</v>
      </c>
      <c r="I39" s="54">
        <f t="shared" si="4"/>
        <v>10</v>
      </c>
      <c r="J39" s="55">
        <f t="shared" si="4"/>
        <v>39</v>
      </c>
      <c r="K39" s="55">
        <f t="shared" si="4"/>
        <v>9</v>
      </c>
      <c r="L39" s="55">
        <f t="shared" si="4"/>
        <v>24</v>
      </c>
      <c r="M39" s="55">
        <f t="shared" si="4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756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107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33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0">
    <mergeCell ref="Y1:AG2"/>
    <mergeCell ref="AI1:AQ2"/>
    <mergeCell ref="AS1:AS3"/>
    <mergeCell ref="A41:C4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16384" width="11.421875" style="20" customWidth="1"/>
  </cols>
  <sheetData>
    <row r="1" spans="1:57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</row>
    <row r="2" spans="1:57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</row>
    <row r="3" spans="1:57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</row>
    <row r="4" spans="1:57" ht="12.75" customHeight="1">
      <c r="A4" s="112">
        <v>1</v>
      </c>
      <c r="B4" s="124">
        <v>1</v>
      </c>
      <c r="C4" s="71" t="s">
        <v>26</v>
      </c>
      <c r="D4" s="187">
        <f aca="true" t="shared" si="0" ref="D4:D37">SUM(AG4+AQ4+AS4+BC4+BE4)</f>
        <v>406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60</v>
      </c>
      <c r="S4" s="41">
        <v>137</v>
      </c>
      <c r="T4" s="41">
        <v>60</v>
      </c>
      <c r="U4" s="41">
        <v>18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</row>
    <row r="5" spans="1:57" ht="12.75" customHeight="1">
      <c r="A5" s="113">
        <v>2</v>
      </c>
      <c r="B5" s="126">
        <v>17</v>
      </c>
      <c r="C5" s="72" t="s">
        <v>17</v>
      </c>
      <c r="D5" s="377">
        <f t="shared" si="0"/>
        <v>167</v>
      </c>
      <c r="E5" s="48"/>
      <c r="F5" s="79"/>
      <c r="G5" s="80"/>
      <c r="H5" s="380">
        <v>1</v>
      </c>
      <c r="I5" s="380">
        <v>1</v>
      </c>
      <c r="J5" s="80"/>
      <c r="K5" s="380">
        <v>1</v>
      </c>
      <c r="L5" s="380">
        <v>2</v>
      </c>
      <c r="M5" s="81"/>
      <c r="N5" s="88">
        <f t="shared" si="1"/>
        <v>5</v>
      </c>
      <c r="O5" s="48"/>
      <c r="P5" s="79"/>
      <c r="Q5" s="80"/>
      <c r="R5" s="80">
        <v>40</v>
      </c>
      <c r="S5" s="80">
        <v>20</v>
      </c>
      <c r="T5" s="80"/>
      <c r="U5" s="80">
        <v>65</v>
      </c>
      <c r="V5" s="80">
        <v>42</v>
      </c>
      <c r="W5" s="81"/>
      <c r="X5" s="384"/>
      <c r="Y5" s="389"/>
      <c r="Z5" s="390"/>
      <c r="AA5" s="390">
        <v>1</v>
      </c>
      <c r="AB5" s="390">
        <v>1</v>
      </c>
      <c r="AC5" s="390"/>
      <c r="AD5" s="391">
        <v>10</v>
      </c>
      <c r="AE5" s="391">
        <v>30</v>
      </c>
      <c r="AF5" s="391"/>
      <c r="AG5" s="392">
        <f t="shared" si="2"/>
        <v>42</v>
      </c>
      <c r="AH5" s="384"/>
      <c r="AI5" s="389"/>
      <c r="AJ5" s="390"/>
      <c r="AK5" s="390">
        <v>8</v>
      </c>
      <c r="AL5" s="390">
        <v>8</v>
      </c>
      <c r="AM5" s="390"/>
      <c r="AN5" s="391">
        <v>15</v>
      </c>
      <c r="AO5" s="391">
        <v>1</v>
      </c>
      <c r="AP5" s="391"/>
      <c r="AQ5" s="392">
        <f t="shared" si="3"/>
        <v>32</v>
      </c>
      <c r="AR5" s="384"/>
      <c r="AS5" s="392">
        <v>40</v>
      </c>
      <c r="AT5" s="384"/>
      <c r="AU5" s="389"/>
      <c r="AV5" s="390"/>
      <c r="AW5" s="390">
        <v>1</v>
      </c>
      <c r="AX5" s="390">
        <v>1</v>
      </c>
      <c r="AY5" s="390"/>
      <c r="AZ5" s="391">
        <v>10</v>
      </c>
      <c r="BA5" s="391">
        <v>1</v>
      </c>
      <c r="BB5" s="391"/>
      <c r="BC5" s="392">
        <f t="shared" si="4"/>
        <v>13</v>
      </c>
      <c r="BD5" s="384"/>
      <c r="BE5" s="392">
        <v>40</v>
      </c>
    </row>
    <row r="6" spans="1:57" ht="12.75" customHeight="1">
      <c r="A6" s="113">
        <v>3</v>
      </c>
      <c r="B6" s="126">
        <v>6</v>
      </c>
      <c r="C6" s="72" t="s">
        <v>16</v>
      </c>
      <c r="D6" s="377">
        <f t="shared" si="0"/>
        <v>159</v>
      </c>
      <c r="E6" s="48"/>
      <c r="F6" s="79"/>
      <c r="G6" s="80"/>
      <c r="H6" s="380">
        <v>2</v>
      </c>
      <c r="I6" s="80"/>
      <c r="J6" s="380">
        <v>1</v>
      </c>
      <c r="K6" s="380">
        <v>2</v>
      </c>
      <c r="L6" s="380">
        <v>1</v>
      </c>
      <c r="M6" s="81"/>
      <c r="N6" s="88">
        <f t="shared" si="1"/>
        <v>6</v>
      </c>
      <c r="O6" s="48"/>
      <c r="P6" s="79"/>
      <c r="Q6" s="80"/>
      <c r="R6" s="80">
        <v>105</v>
      </c>
      <c r="S6" s="80"/>
      <c r="T6" s="80">
        <v>1</v>
      </c>
      <c r="U6" s="80">
        <v>32</v>
      </c>
      <c r="V6" s="80">
        <v>1</v>
      </c>
      <c r="W6" s="81"/>
      <c r="X6" s="384"/>
      <c r="Y6" s="389"/>
      <c r="Z6" s="390"/>
      <c r="AA6" s="390">
        <v>15</v>
      </c>
      <c r="AB6" s="390"/>
      <c r="AC6" s="390">
        <v>1</v>
      </c>
      <c r="AD6" s="391">
        <v>6</v>
      </c>
      <c r="AE6" s="391"/>
      <c r="AF6" s="391"/>
      <c r="AG6" s="392">
        <f t="shared" si="2"/>
        <v>22</v>
      </c>
      <c r="AH6" s="384"/>
      <c r="AI6" s="389"/>
      <c r="AJ6" s="390"/>
      <c r="AK6" s="390">
        <v>10</v>
      </c>
      <c r="AL6" s="390"/>
      <c r="AM6" s="390"/>
      <c r="AN6" s="391">
        <v>8</v>
      </c>
      <c r="AO6" s="391">
        <v>1</v>
      </c>
      <c r="AP6" s="391"/>
      <c r="AQ6" s="392">
        <f t="shared" si="3"/>
        <v>19</v>
      </c>
      <c r="AR6" s="384"/>
      <c r="AS6" s="392">
        <v>30</v>
      </c>
      <c r="AT6" s="384"/>
      <c r="AU6" s="389"/>
      <c r="AV6" s="390"/>
      <c r="AW6" s="390">
        <v>20</v>
      </c>
      <c r="AX6" s="390"/>
      <c r="AY6" s="390"/>
      <c r="AZ6" s="391">
        <v>8</v>
      </c>
      <c r="BA6" s="391"/>
      <c r="BB6" s="391"/>
      <c r="BC6" s="392">
        <f t="shared" si="4"/>
        <v>28</v>
      </c>
      <c r="BD6" s="384"/>
      <c r="BE6" s="392">
        <v>60</v>
      </c>
    </row>
    <row r="7" spans="1:57" ht="12.75" customHeight="1">
      <c r="A7" s="113">
        <v>4</v>
      </c>
      <c r="B7" s="125">
        <v>11</v>
      </c>
      <c r="C7" s="73" t="s">
        <v>42</v>
      </c>
      <c r="D7" s="377">
        <f t="shared" si="0"/>
        <v>115</v>
      </c>
      <c r="E7" s="48"/>
      <c r="F7" s="79"/>
      <c r="G7" s="80"/>
      <c r="H7" s="380">
        <v>2</v>
      </c>
      <c r="I7" s="380">
        <v>1</v>
      </c>
      <c r="J7" s="380">
        <v>3</v>
      </c>
      <c r="K7" s="80"/>
      <c r="L7" s="380">
        <v>3</v>
      </c>
      <c r="M7" s="81"/>
      <c r="N7" s="88">
        <f t="shared" si="1"/>
        <v>9</v>
      </c>
      <c r="O7" s="48"/>
      <c r="P7" s="79"/>
      <c r="Q7" s="80"/>
      <c r="R7" s="80">
        <v>3</v>
      </c>
      <c r="S7" s="80">
        <v>7</v>
      </c>
      <c r="T7" s="80">
        <v>93</v>
      </c>
      <c r="U7" s="80"/>
      <c r="V7" s="80">
        <v>12</v>
      </c>
      <c r="W7" s="81"/>
      <c r="X7" s="384"/>
      <c r="Y7" s="389"/>
      <c r="Z7" s="390"/>
      <c r="AA7" s="390">
        <v>1</v>
      </c>
      <c r="AB7" s="390">
        <v>1</v>
      </c>
      <c r="AC7" s="390">
        <v>1</v>
      </c>
      <c r="AD7" s="391"/>
      <c r="AE7" s="391">
        <v>12</v>
      </c>
      <c r="AF7" s="391"/>
      <c r="AG7" s="392">
        <f t="shared" si="2"/>
        <v>15</v>
      </c>
      <c r="AH7" s="384"/>
      <c r="AI7" s="389"/>
      <c r="AJ7" s="390"/>
      <c r="AK7" s="390">
        <v>2</v>
      </c>
      <c r="AL7" s="390">
        <v>6</v>
      </c>
      <c r="AM7" s="390">
        <v>21</v>
      </c>
      <c r="AN7" s="391"/>
      <c r="AO7" s="391"/>
      <c r="AP7" s="391"/>
      <c r="AQ7" s="392">
        <f t="shared" si="3"/>
        <v>29</v>
      </c>
      <c r="AR7" s="384"/>
      <c r="AS7" s="392">
        <v>20</v>
      </c>
      <c r="AT7" s="384"/>
      <c r="AU7" s="389"/>
      <c r="AV7" s="390"/>
      <c r="AW7" s="390"/>
      <c r="AX7" s="390"/>
      <c r="AY7" s="390">
        <v>31</v>
      </c>
      <c r="AZ7" s="391"/>
      <c r="BA7" s="391"/>
      <c r="BB7" s="391"/>
      <c r="BC7" s="392">
        <f t="shared" si="4"/>
        <v>31</v>
      </c>
      <c r="BD7" s="384"/>
      <c r="BE7" s="392">
        <v>20</v>
      </c>
    </row>
    <row r="8" spans="1:57" ht="12.75" customHeight="1">
      <c r="A8" s="113">
        <v>5</v>
      </c>
      <c r="B8" s="125">
        <v>4</v>
      </c>
      <c r="C8" s="72" t="s">
        <v>15</v>
      </c>
      <c r="D8" s="377">
        <f t="shared" si="0"/>
        <v>109</v>
      </c>
      <c r="E8" s="48"/>
      <c r="F8" s="406">
        <v>3</v>
      </c>
      <c r="G8" s="80"/>
      <c r="H8" s="380">
        <v>4</v>
      </c>
      <c r="I8" s="80"/>
      <c r="J8" s="380">
        <v>2</v>
      </c>
      <c r="K8" s="80"/>
      <c r="L8" s="80"/>
      <c r="M8" s="81"/>
      <c r="N8" s="88">
        <f t="shared" si="1"/>
        <v>9</v>
      </c>
      <c r="O8" s="48"/>
      <c r="P8" s="79">
        <v>17</v>
      </c>
      <c r="Q8" s="80"/>
      <c r="R8" s="80">
        <v>85</v>
      </c>
      <c r="S8" s="80"/>
      <c r="T8" s="80">
        <v>2</v>
      </c>
      <c r="U8" s="80"/>
      <c r="V8" s="80"/>
      <c r="W8" s="81"/>
      <c r="X8" s="384"/>
      <c r="Y8" s="389"/>
      <c r="Z8" s="390"/>
      <c r="AA8" s="390">
        <v>2</v>
      </c>
      <c r="AB8" s="390"/>
      <c r="AC8" s="390"/>
      <c r="AD8" s="391"/>
      <c r="AE8" s="391"/>
      <c r="AF8" s="391"/>
      <c r="AG8" s="392">
        <f t="shared" si="2"/>
        <v>2</v>
      </c>
      <c r="AH8" s="384"/>
      <c r="AI8" s="389">
        <v>17</v>
      </c>
      <c r="AJ8" s="390"/>
      <c r="AK8" s="390">
        <v>17</v>
      </c>
      <c r="AL8" s="390"/>
      <c r="AM8" s="390">
        <v>2</v>
      </c>
      <c r="AN8" s="391"/>
      <c r="AO8" s="391"/>
      <c r="AP8" s="391"/>
      <c r="AQ8" s="392">
        <f t="shared" si="3"/>
        <v>36</v>
      </c>
      <c r="AR8" s="384"/>
      <c r="AS8" s="392">
        <v>30</v>
      </c>
      <c r="AT8" s="384"/>
      <c r="AU8" s="389"/>
      <c r="AV8" s="390"/>
      <c r="AW8" s="390">
        <v>21</v>
      </c>
      <c r="AX8" s="390"/>
      <c r="AY8" s="390"/>
      <c r="AZ8" s="391"/>
      <c r="BA8" s="391"/>
      <c r="BB8" s="391"/>
      <c r="BC8" s="392">
        <f t="shared" si="4"/>
        <v>21</v>
      </c>
      <c r="BD8" s="384"/>
      <c r="BE8" s="392">
        <v>20</v>
      </c>
    </row>
    <row r="9" spans="1:57" ht="12.75" customHeight="1">
      <c r="A9" s="118">
        <v>6</v>
      </c>
      <c r="B9" s="125">
        <v>2</v>
      </c>
      <c r="C9" s="73" t="s">
        <v>58</v>
      </c>
      <c r="D9" s="377">
        <f t="shared" si="0"/>
        <v>98</v>
      </c>
      <c r="E9" s="48"/>
      <c r="F9" s="79"/>
      <c r="G9" s="80"/>
      <c r="H9" s="380">
        <v>3</v>
      </c>
      <c r="I9" s="80"/>
      <c r="J9" s="380">
        <v>1</v>
      </c>
      <c r="K9" s="380">
        <v>1</v>
      </c>
      <c r="L9" s="380">
        <v>3</v>
      </c>
      <c r="M9" s="378">
        <v>1</v>
      </c>
      <c r="N9" s="88">
        <f t="shared" si="1"/>
        <v>9</v>
      </c>
      <c r="O9" s="48"/>
      <c r="P9" s="79"/>
      <c r="Q9" s="80"/>
      <c r="R9" s="80">
        <v>48</v>
      </c>
      <c r="S9" s="80"/>
      <c r="T9" s="80">
        <v>27</v>
      </c>
      <c r="U9" s="80">
        <v>22</v>
      </c>
      <c r="V9" s="80"/>
      <c r="W9" s="81">
        <v>1</v>
      </c>
      <c r="X9" s="384"/>
      <c r="Y9" s="389"/>
      <c r="Z9" s="390"/>
      <c r="AA9" s="390"/>
      <c r="AB9" s="390"/>
      <c r="AC9" s="390">
        <v>1</v>
      </c>
      <c r="AD9" s="391">
        <v>1</v>
      </c>
      <c r="AE9" s="391"/>
      <c r="AF9" s="391"/>
      <c r="AG9" s="392">
        <f t="shared" si="2"/>
        <v>2</v>
      </c>
      <c r="AH9" s="384"/>
      <c r="AI9" s="389"/>
      <c r="AJ9" s="390"/>
      <c r="AK9" s="390">
        <v>7</v>
      </c>
      <c r="AL9" s="390"/>
      <c r="AM9" s="390">
        <v>15</v>
      </c>
      <c r="AN9" s="391">
        <v>10</v>
      </c>
      <c r="AO9" s="391"/>
      <c r="AP9" s="391">
        <v>1</v>
      </c>
      <c r="AQ9" s="392">
        <f t="shared" si="3"/>
        <v>33</v>
      </c>
      <c r="AR9" s="384"/>
      <c r="AS9" s="392">
        <v>40</v>
      </c>
      <c r="AT9" s="384"/>
      <c r="AU9" s="389"/>
      <c r="AV9" s="390"/>
      <c r="AW9" s="390">
        <v>1</v>
      </c>
      <c r="AX9" s="390"/>
      <c r="AY9" s="390">
        <v>1</v>
      </c>
      <c r="AZ9" s="391">
        <v>1</v>
      </c>
      <c r="BA9" s="391"/>
      <c r="BB9" s="391"/>
      <c r="BC9" s="392">
        <f t="shared" si="4"/>
        <v>3</v>
      </c>
      <c r="BD9" s="384"/>
      <c r="BE9" s="392">
        <v>20</v>
      </c>
    </row>
    <row r="10" spans="1:57" ht="12.75" customHeight="1">
      <c r="A10" s="113">
        <v>7</v>
      </c>
      <c r="B10" s="125">
        <v>9</v>
      </c>
      <c r="C10" s="73" t="s">
        <v>25</v>
      </c>
      <c r="D10" s="377">
        <f t="shared" si="0"/>
        <v>90</v>
      </c>
      <c r="E10" s="48"/>
      <c r="F10" s="79"/>
      <c r="G10" s="380">
        <v>1</v>
      </c>
      <c r="H10" s="380">
        <v>1</v>
      </c>
      <c r="I10" s="80"/>
      <c r="J10" s="380">
        <v>8</v>
      </c>
      <c r="K10" s="80"/>
      <c r="L10" s="380">
        <v>2</v>
      </c>
      <c r="M10" s="81"/>
      <c r="N10" s="88">
        <f t="shared" si="1"/>
        <v>12</v>
      </c>
      <c r="O10" s="48"/>
      <c r="P10" s="79"/>
      <c r="Q10" s="80">
        <v>25</v>
      </c>
      <c r="R10" s="80">
        <v>2</v>
      </c>
      <c r="S10" s="80"/>
      <c r="T10" s="80">
        <v>45</v>
      </c>
      <c r="U10" s="80"/>
      <c r="V10" s="80">
        <v>18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</row>
    <row r="11" spans="1:57" ht="12.75" customHeight="1">
      <c r="A11" s="113">
        <v>8</v>
      </c>
      <c r="B11" s="125">
        <v>12</v>
      </c>
      <c r="C11" s="73" t="s">
        <v>18</v>
      </c>
      <c r="D11" s="377">
        <f t="shared" si="0"/>
        <v>76</v>
      </c>
      <c r="E11" s="48"/>
      <c r="F11" s="406">
        <v>1</v>
      </c>
      <c r="G11" s="380">
        <v>1</v>
      </c>
      <c r="H11" s="380">
        <v>1</v>
      </c>
      <c r="I11" s="80"/>
      <c r="J11" s="380">
        <v>2</v>
      </c>
      <c r="K11" s="80"/>
      <c r="L11" s="80"/>
      <c r="M11" s="378">
        <v>1</v>
      </c>
      <c r="N11" s="88">
        <f t="shared" si="1"/>
        <v>6</v>
      </c>
      <c r="O11" s="48"/>
      <c r="P11" s="79">
        <v>23</v>
      </c>
      <c r="Q11" s="80">
        <v>10</v>
      </c>
      <c r="R11" s="80">
        <v>13</v>
      </c>
      <c r="S11" s="80"/>
      <c r="T11" s="80">
        <v>14</v>
      </c>
      <c r="U11" s="80"/>
      <c r="V11" s="80"/>
      <c r="W11" s="81">
        <v>16</v>
      </c>
      <c r="X11" s="384"/>
      <c r="Y11" s="389">
        <v>15</v>
      </c>
      <c r="Z11" s="390"/>
      <c r="AA11" s="390">
        <v>1</v>
      </c>
      <c r="AB11" s="390"/>
      <c r="AC11" s="390">
        <v>1</v>
      </c>
      <c r="AD11" s="391"/>
      <c r="AE11" s="391"/>
      <c r="AF11" s="391">
        <v>15</v>
      </c>
      <c r="AG11" s="392">
        <f t="shared" si="2"/>
        <v>32</v>
      </c>
      <c r="AH11" s="384"/>
      <c r="AI11" s="389">
        <v>8</v>
      </c>
      <c r="AJ11" s="390">
        <v>10</v>
      </c>
      <c r="AK11" s="390">
        <v>1</v>
      </c>
      <c r="AL11" s="390"/>
      <c r="AM11" s="390">
        <v>2</v>
      </c>
      <c r="AN11" s="391"/>
      <c r="AO11" s="391"/>
      <c r="AP11" s="391">
        <v>1</v>
      </c>
      <c r="AQ11" s="392">
        <f t="shared" si="3"/>
        <v>22</v>
      </c>
      <c r="AR11" s="384"/>
      <c r="AS11" s="392">
        <v>20</v>
      </c>
      <c r="AT11" s="384"/>
      <c r="AU11" s="389"/>
      <c r="AV11" s="390"/>
      <c r="AW11" s="390">
        <v>1</v>
      </c>
      <c r="AX11" s="390"/>
      <c r="AY11" s="390">
        <v>1</v>
      </c>
      <c r="AZ11" s="391"/>
      <c r="BA11" s="391"/>
      <c r="BB11" s="391"/>
      <c r="BC11" s="392">
        <f t="shared" si="4"/>
        <v>2</v>
      </c>
      <c r="BD11" s="384"/>
      <c r="BE11" s="392"/>
    </row>
    <row r="12" spans="1:57" ht="12.75" customHeight="1">
      <c r="A12" s="113">
        <v>9</v>
      </c>
      <c r="B12" s="126">
        <v>8</v>
      </c>
      <c r="C12" s="73" t="s">
        <v>753</v>
      </c>
      <c r="D12" s="377">
        <f t="shared" si="0"/>
        <v>73</v>
      </c>
      <c r="E12" s="48"/>
      <c r="F12" s="79"/>
      <c r="G12" s="80"/>
      <c r="H12" s="380">
        <v>1</v>
      </c>
      <c r="I12" s="380">
        <v>1</v>
      </c>
      <c r="J12" s="380">
        <v>4</v>
      </c>
      <c r="K12" s="380">
        <v>1</v>
      </c>
      <c r="L12" s="80"/>
      <c r="M12" s="378">
        <v>1</v>
      </c>
      <c r="N12" s="88">
        <f t="shared" si="1"/>
        <v>8</v>
      </c>
      <c r="O12" s="48"/>
      <c r="P12" s="79"/>
      <c r="Q12" s="80"/>
      <c r="R12" s="80">
        <v>1</v>
      </c>
      <c r="S12" s="80">
        <v>65</v>
      </c>
      <c r="T12" s="80">
        <v>5</v>
      </c>
      <c r="U12" s="80">
        <v>1</v>
      </c>
      <c r="V12" s="80"/>
      <c r="W12" s="81">
        <v>1</v>
      </c>
      <c r="X12" s="384"/>
      <c r="Y12" s="389"/>
      <c r="Z12" s="390"/>
      <c r="AA12" s="390"/>
      <c r="AB12" s="390"/>
      <c r="AC12" s="390"/>
      <c r="AD12" s="391"/>
      <c r="AE12" s="391"/>
      <c r="AF12" s="391"/>
      <c r="AG12" s="392">
        <f t="shared" si="2"/>
        <v>0</v>
      </c>
      <c r="AH12" s="384"/>
      <c r="AI12" s="389"/>
      <c r="AJ12" s="390"/>
      <c r="AK12" s="390">
        <v>1</v>
      </c>
      <c r="AL12" s="390">
        <v>20</v>
      </c>
      <c r="AM12" s="390">
        <v>4</v>
      </c>
      <c r="AN12" s="391">
        <v>1</v>
      </c>
      <c r="AO12" s="391"/>
      <c r="AP12" s="391">
        <v>1</v>
      </c>
      <c r="AQ12" s="392">
        <f t="shared" si="3"/>
        <v>27</v>
      </c>
      <c r="AR12" s="384"/>
      <c r="AS12" s="392">
        <v>10</v>
      </c>
      <c r="AT12" s="384"/>
      <c r="AU12" s="389"/>
      <c r="AV12" s="390"/>
      <c r="AW12" s="390"/>
      <c r="AX12" s="390">
        <v>15</v>
      </c>
      <c r="AY12" s="390">
        <v>1</v>
      </c>
      <c r="AZ12" s="391"/>
      <c r="BA12" s="391"/>
      <c r="BB12" s="391"/>
      <c r="BC12" s="392">
        <f t="shared" si="4"/>
        <v>16</v>
      </c>
      <c r="BD12" s="384"/>
      <c r="BE12" s="392">
        <v>20</v>
      </c>
    </row>
    <row r="13" spans="1:57" ht="12.75" customHeight="1">
      <c r="A13" s="113">
        <v>10</v>
      </c>
      <c r="B13" s="126">
        <v>20</v>
      </c>
      <c r="C13" s="72" t="s">
        <v>39</v>
      </c>
      <c r="D13" s="377">
        <f t="shared" si="0"/>
        <v>59</v>
      </c>
      <c r="E13" s="48"/>
      <c r="F13" s="79"/>
      <c r="G13" s="80"/>
      <c r="H13" s="380">
        <v>4</v>
      </c>
      <c r="I13" s="80"/>
      <c r="J13" s="80"/>
      <c r="K13" s="380">
        <v>1</v>
      </c>
      <c r="L13" s="380">
        <v>1</v>
      </c>
      <c r="M13" s="81"/>
      <c r="N13" s="88">
        <f t="shared" si="1"/>
        <v>6</v>
      </c>
      <c r="O13" s="48"/>
      <c r="P13" s="79"/>
      <c r="Q13" s="80"/>
      <c r="R13" s="80">
        <v>16</v>
      </c>
      <c r="S13" s="80"/>
      <c r="T13" s="80"/>
      <c r="U13" s="80">
        <v>32</v>
      </c>
      <c r="V13" s="80">
        <v>1</v>
      </c>
      <c r="W13" s="81"/>
      <c r="X13" s="384"/>
      <c r="Y13" s="389"/>
      <c r="Z13" s="390"/>
      <c r="AA13" s="390"/>
      <c r="AB13" s="390"/>
      <c r="AC13" s="390"/>
      <c r="AD13" s="391">
        <v>1</v>
      </c>
      <c r="AE13" s="391"/>
      <c r="AF13" s="391"/>
      <c r="AG13" s="392">
        <f t="shared" si="2"/>
        <v>1</v>
      </c>
      <c r="AH13" s="384"/>
      <c r="AI13" s="389"/>
      <c r="AJ13" s="390"/>
      <c r="AK13" s="390">
        <v>4</v>
      </c>
      <c r="AL13" s="390"/>
      <c r="AM13" s="390"/>
      <c r="AN13" s="391">
        <v>20</v>
      </c>
      <c r="AO13" s="391">
        <v>1</v>
      </c>
      <c r="AP13" s="391"/>
      <c r="AQ13" s="392">
        <f t="shared" si="3"/>
        <v>25</v>
      </c>
      <c r="AR13" s="384"/>
      <c r="AS13" s="392">
        <v>30</v>
      </c>
      <c r="AT13" s="384"/>
      <c r="AU13" s="389"/>
      <c r="AV13" s="390"/>
      <c r="AW13" s="390">
        <v>2</v>
      </c>
      <c r="AX13" s="390"/>
      <c r="AY13" s="390"/>
      <c r="AZ13" s="391">
        <v>1</v>
      </c>
      <c r="BA13" s="391"/>
      <c r="BB13" s="391"/>
      <c r="BC13" s="392">
        <f t="shared" si="4"/>
        <v>3</v>
      </c>
      <c r="BD13" s="384"/>
      <c r="BE13" s="392"/>
    </row>
    <row r="14" spans="1:57" ht="12.75" customHeight="1">
      <c r="A14" s="113">
        <v>11</v>
      </c>
      <c r="B14" s="125">
        <v>3</v>
      </c>
      <c r="C14" s="72" t="s">
        <v>151</v>
      </c>
      <c r="D14" s="377">
        <f t="shared" si="0"/>
        <v>54</v>
      </c>
      <c r="E14" s="48"/>
      <c r="F14" s="79"/>
      <c r="G14" s="80"/>
      <c r="H14" s="380">
        <v>2</v>
      </c>
      <c r="I14" s="80"/>
      <c r="J14" s="380">
        <v>1</v>
      </c>
      <c r="K14" s="380">
        <v>1</v>
      </c>
      <c r="L14" s="380">
        <v>1</v>
      </c>
      <c r="M14" s="378">
        <v>2</v>
      </c>
      <c r="N14" s="88">
        <f t="shared" si="1"/>
        <v>7</v>
      </c>
      <c r="O14" s="48"/>
      <c r="P14" s="79"/>
      <c r="Q14" s="80"/>
      <c r="R14" s="80">
        <v>33</v>
      </c>
      <c r="S14" s="80"/>
      <c r="T14" s="80">
        <v>2</v>
      </c>
      <c r="U14" s="80"/>
      <c r="V14" s="80">
        <v>2</v>
      </c>
      <c r="W14" s="81">
        <v>17</v>
      </c>
      <c r="X14" s="384"/>
      <c r="Y14" s="389"/>
      <c r="Z14" s="390"/>
      <c r="AA14" s="390"/>
      <c r="AB14" s="390"/>
      <c r="AC14" s="390"/>
      <c r="AD14" s="391"/>
      <c r="AE14" s="391">
        <v>1</v>
      </c>
      <c r="AF14" s="391">
        <v>16</v>
      </c>
      <c r="AG14" s="392">
        <f t="shared" si="2"/>
        <v>17</v>
      </c>
      <c r="AH14" s="384"/>
      <c r="AI14" s="389"/>
      <c r="AJ14" s="390"/>
      <c r="AK14" s="390">
        <v>2</v>
      </c>
      <c r="AL14" s="390"/>
      <c r="AM14" s="390">
        <v>2</v>
      </c>
      <c r="AN14" s="391"/>
      <c r="AO14" s="391">
        <v>1</v>
      </c>
      <c r="AP14" s="391">
        <v>1</v>
      </c>
      <c r="AQ14" s="392">
        <f t="shared" si="3"/>
        <v>6</v>
      </c>
      <c r="AR14" s="384"/>
      <c r="AS14" s="392">
        <v>10</v>
      </c>
      <c r="AT14" s="384"/>
      <c r="AU14" s="389"/>
      <c r="AV14" s="390"/>
      <c r="AW14" s="390">
        <v>1</v>
      </c>
      <c r="AX14" s="390"/>
      <c r="AY14" s="390"/>
      <c r="AZ14" s="391"/>
      <c r="BA14" s="391"/>
      <c r="BB14" s="391"/>
      <c r="BC14" s="392">
        <f t="shared" si="4"/>
        <v>1</v>
      </c>
      <c r="BD14" s="384"/>
      <c r="BE14" s="392">
        <v>20</v>
      </c>
    </row>
    <row r="15" spans="1:57" ht="12.75" customHeight="1">
      <c r="A15" s="113">
        <v>12</v>
      </c>
      <c r="B15" s="126">
        <v>13</v>
      </c>
      <c r="C15" s="72" t="s">
        <v>23</v>
      </c>
      <c r="D15" s="377">
        <f t="shared" si="0"/>
        <v>47</v>
      </c>
      <c r="E15" s="48"/>
      <c r="F15" s="79"/>
      <c r="G15" s="80"/>
      <c r="H15" s="380">
        <v>2</v>
      </c>
      <c r="I15" s="380">
        <v>1</v>
      </c>
      <c r="J15" s="380">
        <v>2</v>
      </c>
      <c r="K15" s="80"/>
      <c r="L15" s="380">
        <v>2</v>
      </c>
      <c r="M15" s="81"/>
      <c r="N15" s="88">
        <f t="shared" si="1"/>
        <v>7</v>
      </c>
      <c r="O15" s="48"/>
      <c r="P15" s="79"/>
      <c r="Q15" s="80"/>
      <c r="R15" s="80">
        <v>5</v>
      </c>
      <c r="S15" s="80">
        <v>26</v>
      </c>
      <c r="T15" s="80">
        <v>2</v>
      </c>
      <c r="U15" s="80"/>
      <c r="V15" s="80">
        <v>14</v>
      </c>
      <c r="W15" s="81"/>
      <c r="X15" s="384"/>
      <c r="Y15" s="389"/>
      <c r="Z15" s="390"/>
      <c r="AA15" s="390">
        <v>2</v>
      </c>
      <c r="AB15" s="390">
        <v>15</v>
      </c>
      <c r="AC15" s="390">
        <v>1</v>
      </c>
      <c r="AD15" s="391"/>
      <c r="AE15" s="391">
        <v>2</v>
      </c>
      <c r="AF15" s="391"/>
      <c r="AG15" s="392">
        <f t="shared" si="2"/>
        <v>20</v>
      </c>
      <c r="AH15" s="384"/>
      <c r="AI15" s="389"/>
      <c r="AJ15" s="390"/>
      <c r="AK15" s="390">
        <v>3</v>
      </c>
      <c r="AL15" s="390">
        <v>10</v>
      </c>
      <c r="AM15" s="390">
        <v>2</v>
      </c>
      <c r="AN15" s="391"/>
      <c r="AO15" s="391"/>
      <c r="AP15" s="391"/>
      <c r="AQ15" s="392">
        <f t="shared" si="3"/>
        <v>15</v>
      </c>
      <c r="AR15" s="384"/>
      <c r="AS15" s="392">
        <v>10</v>
      </c>
      <c r="AT15" s="384"/>
      <c r="AU15" s="389"/>
      <c r="AV15" s="390"/>
      <c r="AW15" s="390"/>
      <c r="AX15" s="390">
        <v>1</v>
      </c>
      <c r="AY15" s="390"/>
      <c r="AZ15" s="391"/>
      <c r="BA15" s="391">
        <v>1</v>
      </c>
      <c r="BB15" s="391"/>
      <c r="BC15" s="392">
        <f t="shared" si="4"/>
        <v>2</v>
      </c>
      <c r="BD15" s="384"/>
      <c r="BE15" s="392"/>
    </row>
    <row r="16" spans="1:57" ht="12.75" customHeight="1">
      <c r="A16" s="118">
        <v>13</v>
      </c>
      <c r="B16" s="126">
        <v>7</v>
      </c>
      <c r="C16" s="73" t="s">
        <v>754</v>
      </c>
      <c r="D16" s="377">
        <f t="shared" si="0"/>
        <v>45</v>
      </c>
      <c r="E16" s="48"/>
      <c r="F16" s="79"/>
      <c r="G16" s="80"/>
      <c r="H16" s="380">
        <v>2</v>
      </c>
      <c r="I16" s="80"/>
      <c r="J16" s="80"/>
      <c r="K16" s="80"/>
      <c r="L16" s="380">
        <v>3</v>
      </c>
      <c r="M16" s="81"/>
      <c r="N16" s="88">
        <f t="shared" si="1"/>
        <v>5</v>
      </c>
      <c r="O16" s="48"/>
      <c r="P16" s="79"/>
      <c r="Q16" s="80"/>
      <c r="R16" s="80">
        <v>2</v>
      </c>
      <c r="S16" s="80"/>
      <c r="T16" s="80">
        <v>41</v>
      </c>
      <c r="U16" s="80"/>
      <c r="V16" s="80">
        <v>2</v>
      </c>
      <c r="W16" s="81"/>
      <c r="X16" s="384"/>
      <c r="Y16" s="389"/>
      <c r="Z16" s="390"/>
      <c r="AA16" s="390"/>
      <c r="AB16" s="390"/>
      <c r="AC16" s="390"/>
      <c r="AD16" s="391"/>
      <c r="AE16" s="391"/>
      <c r="AF16" s="391"/>
      <c r="AG16" s="392">
        <f t="shared" si="2"/>
        <v>0</v>
      </c>
      <c r="AH16" s="384"/>
      <c r="AI16" s="389"/>
      <c r="AJ16" s="390"/>
      <c r="AK16" s="390">
        <v>2</v>
      </c>
      <c r="AL16" s="390"/>
      <c r="AM16" s="390">
        <v>10</v>
      </c>
      <c r="AN16" s="391"/>
      <c r="AO16" s="391">
        <v>2</v>
      </c>
      <c r="AP16" s="391"/>
      <c r="AQ16" s="392">
        <f t="shared" si="3"/>
        <v>14</v>
      </c>
      <c r="AR16" s="384"/>
      <c r="AS16" s="392">
        <v>10</v>
      </c>
      <c r="AT16" s="384"/>
      <c r="AU16" s="389"/>
      <c r="AV16" s="390"/>
      <c r="AW16" s="390"/>
      <c r="AX16" s="390"/>
      <c r="AY16" s="390">
        <v>1</v>
      </c>
      <c r="AZ16" s="391"/>
      <c r="BA16" s="391"/>
      <c r="BB16" s="391"/>
      <c r="BC16" s="392">
        <f t="shared" si="4"/>
        <v>1</v>
      </c>
      <c r="BD16" s="384"/>
      <c r="BE16" s="392">
        <v>20</v>
      </c>
    </row>
    <row r="17" spans="1:57" ht="12.75" customHeight="1">
      <c r="A17" s="118">
        <v>14</v>
      </c>
      <c r="B17" s="125">
        <v>5</v>
      </c>
      <c r="C17" s="72" t="s">
        <v>153</v>
      </c>
      <c r="D17" s="377">
        <f t="shared" si="0"/>
        <v>40</v>
      </c>
      <c r="E17" s="48"/>
      <c r="F17" s="79"/>
      <c r="G17" s="80"/>
      <c r="H17" s="380">
        <v>2</v>
      </c>
      <c r="I17" s="80"/>
      <c r="J17" s="380">
        <v>3</v>
      </c>
      <c r="K17" s="80"/>
      <c r="L17" s="380">
        <v>1</v>
      </c>
      <c r="M17" s="378">
        <v>1</v>
      </c>
      <c r="N17" s="88">
        <f t="shared" si="1"/>
        <v>7</v>
      </c>
      <c r="O17" s="48"/>
      <c r="P17" s="79"/>
      <c r="Q17" s="80"/>
      <c r="R17" s="80">
        <v>16</v>
      </c>
      <c r="S17" s="80"/>
      <c r="T17" s="80">
        <v>14</v>
      </c>
      <c r="U17" s="80"/>
      <c r="V17" s="80">
        <v>9</v>
      </c>
      <c r="W17" s="81">
        <v>11</v>
      </c>
      <c r="X17" s="384"/>
      <c r="Y17" s="389"/>
      <c r="Z17" s="390"/>
      <c r="AA17" s="390">
        <v>2</v>
      </c>
      <c r="AB17" s="390"/>
      <c r="AC17" s="390">
        <v>1</v>
      </c>
      <c r="AD17" s="391"/>
      <c r="AE17" s="391">
        <v>8</v>
      </c>
      <c r="AF17" s="391"/>
      <c r="AG17" s="392">
        <f t="shared" si="2"/>
        <v>11</v>
      </c>
      <c r="AH17" s="384"/>
      <c r="AI17" s="389"/>
      <c r="AJ17" s="390"/>
      <c r="AK17" s="390">
        <v>2</v>
      </c>
      <c r="AL17" s="390"/>
      <c r="AM17" s="390">
        <v>3</v>
      </c>
      <c r="AN17" s="391"/>
      <c r="AO17" s="391">
        <v>1</v>
      </c>
      <c r="AP17" s="391">
        <v>1</v>
      </c>
      <c r="AQ17" s="392">
        <f t="shared" si="3"/>
        <v>7</v>
      </c>
      <c r="AR17" s="384"/>
      <c r="AS17" s="392">
        <v>20</v>
      </c>
      <c r="AT17" s="384"/>
      <c r="AU17" s="389"/>
      <c r="AV17" s="390"/>
      <c r="AW17" s="390">
        <v>2</v>
      </c>
      <c r="AX17" s="390"/>
      <c r="AY17" s="390"/>
      <c r="AZ17" s="391"/>
      <c r="BA17" s="391"/>
      <c r="BB17" s="391"/>
      <c r="BC17" s="392">
        <f t="shared" si="4"/>
        <v>2</v>
      </c>
      <c r="BD17" s="384"/>
      <c r="BE17" s="392"/>
    </row>
    <row r="18" spans="1:57" ht="12.75" customHeight="1">
      <c r="A18" s="118">
        <v>15</v>
      </c>
      <c r="B18" s="126">
        <v>10</v>
      </c>
      <c r="C18" s="73" t="s">
        <v>594</v>
      </c>
      <c r="D18" s="377">
        <f t="shared" si="0"/>
        <v>31</v>
      </c>
      <c r="E18" s="48"/>
      <c r="F18" s="79"/>
      <c r="G18" s="80"/>
      <c r="H18" s="380">
        <v>1</v>
      </c>
      <c r="I18" s="80"/>
      <c r="J18" s="80"/>
      <c r="K18" s="80"/>
      <c r="L18" s="80"/>
      <c r="M18" s="81"/>
      <c r="N18" s="88">
        <f t="shared" si="1"/>
        <v>1</v>
      </c>
      <c r="O18" s="48"/>
      <c r="P18" s="79"/>
      <c r="Q18" s="80"/>
      <c r="R18" s="80">
        <v>31</v>
      </c>
      <c r="S18" s="80"/>
      <c r="T18" s="80"/>
      <c r="U18" s="80"/>
      <c r="V18" s="80"/>
      <c r="W18" s="81"/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>
        <v>20</v>
      </c>
      <c r="AL18" s="390"/>
      <c r="AM18" s="390"/>
      <c r="AN18" s="391"/>
      <c r="AO18" s="391"/>
      <c r="AP18" s="391"/>
      <c r="AQ18" s="392">
        <f t="shared" si="3"/>
        <v>20</v>
      </c>
      <c r="AR18" s="384"/>
      <c r="AS18" s="392">
        <v>10</v>
      </c>
      <c r="AT18" s="384"/>
      <c r="AU18" s="389"/>
      <c r="AV18" s="390"/>
      <c r="AW18" s="390">
        <v>1</v>
      </c>
      <c r="AX18" s="390"/>
      <c r="AY18" s="390"/>
      <c r="AZ18" s="391"/>
      <c r="BA18" s="391"/>
      <c r="BB18" s="391"/>
      <c r="BC18" s="392">
        <f t="shared" si="4"/>
        <v>1</v>
      </c>
      <c r="BD18" s="384"/>
      <c r="BE18" s="392"/>
    </row>
    <row r="19" spans="1:57" ht="12.75" customHeight="1">
      <c r="A19" s="118">
        <v>16</v>
      </c>
      <c r="B19" s="126">
        <v>16</v>
      </c>
      <c r="C19" s="73" t="s">
        <v>27</v>
      </c>
      <c r="D19" s="377">
        <f t="shared" si="0"/>
        <v>13</v>
      </c>
      <c r="E19" s="48"/>
      <c r="F19" s="79"/>
      <c r="G19" s="80"/>
      <c r="H19" s="380">
        <v>1</v>
      </c>
      <c r="I19" s="80"/>
      <c r="J19" s="80"/>
      <c r="K19" s="80"/>
      <c r="L19" s="380">
        <v>1</v>
      </c>
      <c r="M19" s="378">
        <v>1</v>
      </c>
      <c r="N19" s="88">
        <f t="shared" si="1"/>
        <v>3</v>
      </c>
      <c r="O19" s="48"/>
      <c r="P19" s="79"/>
      <c r="Q19" s="80"/>
      <c r="R19" s="80">
        <v>12</v>
      </c>
      <c r="S19" s="80"/>
      <c r="T19" s="80"/>
      <c r="U19" s="80"/>
      <c r="V19" s="80"/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1</v>
      </c>
      <c r="AL19" s="390"/>
      <c r="AM19" s="390"/>
      <c r="AN19" s="391"/>
      <c r="AO19" s="391"/>
      <c r="AP19" s="391">
        <v>1</v>
      </c>
      <c r="AQ19" s="392">
        <f t="shared" si="3"/>
        <v>2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</row>
    <row r="20" spans="1:57" ht="12.75" customHeight="1">
      <c r="A20" s="118">
        <v>17</v>
      </c>
      <c r="B20" s="126">
        <v>24</v>
      </c>
      <c r="C20" s="72" t="s">
        <v>19</v>
      </c>
      <c r="D20" s="377">
        <f t="shared" si="0"/>
        <v>9</v>
      </c>
      <c r="E20" s="48"/>
      <c r="F20" s="79"/>
      <c r="G20" s="380">
        <v>1</v>
      </c>
      <c r="H20" s="380">
        <v>1</v>
      </c>
      <c r="I20" s="80"/>
      <c r="J20" s="80"/>
      <c r="K20" s="80"/>
      <c r="L20" s="80"/>
      <c r="M20" s="81"/>
      <c r="N20" s="88">
        <f t="shared" si="1"/>
        <v>2</v>
      </c>
      <c r="O20" s="48"/>
      <c r="P20" s="79"/>
      <c r="Q20" s="80">
        <v>8</v>
      </c>
      <c r="R20" s="80">
        <v>1</v>
      </c>
      <c r="S20" s="80"/>
      <c r="T20" s="80"/>
      <c r="U20" s="80"/>
      <c r="V20" s="80"/>
      <c r="W20" s="81"/>
      <c r="X20" s="384"/>
      <c r="Y20" s="389"/>
      <c r="Z20" s="390">
        <v>8</v>
      </c>
      <c r="AA20" s="390">
        <v>1</v>
      </c>
      <c r="AB20" s="390"/>
      <c r="AC20" s="390"/>
      <c r="AD20" s="391"/>
      <c r="AE20" s="391"/>
      <c r="AF20" s="391"/>
      <c r="AG20" s="392">
        <f t="shared" si="2"/>
        <v>9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3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4"/>
        <v>0</v>
      </c>
      <c r="BD20" s="384"/>
      <c r="BE20" s="392"/>
    </row>
    <row r="21" spans="1:57" ht="12.75" customHeight="1">
      <c r="A21" s="118">
        <v>18</v>
      </c>
      <c r="B21" s="126">
        <v>22</v>
      </c>
      <c r="C21" s="73" t="s">
        <v>20</v>
      </c>
      <c r="D21" s="377">
        <f t="shared" si="0"/>
        <v>6</v>
      </c>
      <c r="E21" s="48"/>
      <c r="F21" s="406">
        <v>1</v>
      </c>
      <c r="G21" s="80"/>
      <c r="H21" s="380">
        <v>2</v>
      </c>
      <c r="I21" s="380">
        <v>1</v>
      </c>
      <c r="J21" s="380">
        <v>1</v>
      </c>
      <c r="K21" s="80"/>
      <c r="L21" s="80"/>
      <c r="M21" s="81"/>
      <c r="N21" s="88">
        <f t="shared" si="1"/>
        <v>5</v>
      </c>
      <c r="O21" s="48"/>
      <c r="P21" s="79">
        <v>1</v>
      </c>
      <c r="Q21" s="80"/>
      <c r="R21" s="80">
        <v>3</v>
      </c>
      <c r="S21" s="80">
        <v>1</v>
      </c>
      <c r="T21" s="80">
        <v>1</v>
      </c>
      <c r="U21" s="80"/>
      <c r="V21" s="80"/>
      <c r="W21" s="81"/>
      <c r="X21" s="384"/>
      <c r="Y21" s="389">
        <v>1</v>
      </c>
      <c r="Z21" s="390"/>
      <c r="AA21" s="390">
        <v>1</v>
      </c>
      <c r="AB21" s="390">
        <v>1</v>
      </c>
      <c r="AC21" s="390"/>
      <c r="AD21" s="391"/>
      <c r="AE21" s="391"/>
      <c r="AF21" s="391"/>
      <c r="AG21" s="392">
        <f t="shared" si="2"/>
        <v>3</v>
      </c>
      <c r="AH21" s="384"/>
      <c r="AI21" s="389"/>
      <c r="AJ21" s="390"/>
      <c r="AK21" s="390">
        <v>2</v>
      </c>
      <c r="AL21" s="390"/>
      <c r="AM21" s="390">
        <v>1</v>
      </c>
      <c r="AN21" s="391"/>
      <c r="AO21" s="391"/>
      <c r="AP21" s="391"/>
      <c r="AQ21" s="392">
        <f t="shared" si="3"/>
        <v>3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</row>
    <row r="22" spans="1:57" ht="12.75" customHeight="1">
      <c r="A22" s="118">
        <v>19</v>
      </c>
      <c r="B22" s="126">
        <v>24</v>
      </c>
      <c r="C22" s="73" t="s">
        <v>729</v>
      </c>
      <c r="D22" s="377">
        <f t="shared" si="0"/>
        <v>4</v>
      </c>
      <c r="E22" s="48"/>
      <c r="F22" s="79"/>
      <c r="G22" s="80"/>
      <c r="H22" s="380">
        <v>1</v>
      </c>
      <c r="I22" s="80"/>
      <c r="J22" s="80"/>
      <c r="K22" s="80"/>
      <c r="L22" s="380">
        <v>1</v>
      </c>
      <c r="M22" s="81"/>
      <c r="N22" s="88">
        <f t="shared" si="1"/>
        <v>2</v>
      </c>
      <c r="O22" s="48"/>
      <c r="P22" s="79"/>
      <c r="Q22" s="80"/>
      <c r="R22" s="80">
        <v>2</v>
      </c>
      <c r="S22" s="80"/>
      <c r="T22" s="80"/>
      <c r="U22" s="80"/>
      <c r="V22" s="80">
        <v>2</v>
      </c>
      <c r="W22" s="81"/>
      <c r="X22" s="384"/>
      <c r="Y22" s="389"/>
      <c r="Z22" s="390"/>
      <c r="AA22" s="390">
        <v>1</v>
      </c>
      <c r="AB22" s="390"/>
      <c r="AC22" s="390"/>
      <c r="AD22" s="391"/>
      <c r="AE22" s="391">
        <v>1</v>
      </c>
      <c r="AF22" s="391"/>
      <c r="AG22" s="392">
        <f t="shared" si="2"/>
        <v>2</v>
      </c>
      <c r="AH22" s="384"/>
      <c r="AI22" s="389"/>
      <c r="AJ22" s="390"/>
      <c r="AK22" s="390">
        <v>1</v>
      </c>
      <c r="AL22" s="390"/>
      <c r="AM22" s="390"/>
      <c r="AN22" s="391"/>
      <c r="AO22" s="391">
        <v>1</v>
      </c>
      <c r="AP22" s="391"/>
      <c r="AQ22" s="392">
        <f t="shared" si="3"/>
        <v>2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</row>
    <row r="23" spans="1:57" ht="12.75" customHeight="1">
      <c r="A23" s="118">
        <v>20</v>
      </c>
      <c r="B23" s="126">
        <v>19</v>
      </c>
      <c r="C23" s="73" t="s">
        <v>387</v>
      </c>
      <c r="D23" s="377">
        <f t="shared" si="0"/>
        <v>2</v>
      </c>
      <c r="E23" s="48"/>
      <c r="F23" s="79"/>
      <c r="G23" s="80"/>
      <c r="H23" s="80"/>
      <c r="I23" s="80"/>
      <c r="J23" s="380">
        <v>1</v>
      </c>
      <c r="K23" s="80"/>
      <c r="L23" s="380">
        <v>1</v>
      </c>
      <c r="M23" s="81"/>
      <c r="N23" s="88">
        <f t="shared" si="1"/>
        <v>2</v>
      </c>
      <c r="O23" s="48"/>
      <c r="P23" s="79"/>
      <c r="Q23" s="80"/>
      <c r="R23" s="80"/>
      <c r="S23" s="80"/>
      <c r="T23" s="80">
        <v>2</v>
      </c>
      <c r="U23" s="80"/>
      <c r="V23" s="80"/>
      <c r="W23" s="81"/>
      <c r="X23" s="384"/>
      <c r="Y23" s="389"/>
      <c r="Z23" s="390"/>
      <c r="AA23" s="390"/>
      <c r="AB23" s="390"/>
      <c r="AC23" s="390">
        <v>1</v>
      </c>
      <c r="AD23" s="391"/>
      <c r="AE23" s="391"/>
      <c r="AF23" s="391"/>
      <c r="AG23" s="392">
        <f t="shared" si="2"/>
        <v>1</v>
      </c>
      <c r="AH23" s="384"/>
      <c r="AI23" s="389"/>
      <c r="AJ23" s="390"/>
      <c r="AK23" s="390"/>
      <c r="AL23" s="390"/>
      <c r="AM23" s="390">
        <v>1</v>
      </c>
      <c r="AN23" s="391"/>
      <c r="AO23" s="391"/>
      <c r="AP23" s="391"/>
      <c r="AQ23" s="392">
        <f t="shared" si="3"/>
        <v>1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</row>
    <row r="24" spans="1:57" ht="12.75" customHeight="1">
      <c r="A24" s="118">
        <v>21</v>
      </c>
      <c r="B24" s="126">
        <v>21</v>
      </c>
      <c r="C24" s="72" t="s">
        <v>57</v>
      </c>
      <c r="D24" s="377">
        <f t="shared" si="0"/>
        <v>1</v>
      </c>
      <c r="E24" s="48"/>
      <c r="F24" s="79"/>
      <c r="G24" s="80"/>
      <c r="H24" s="80"/>
      <c r="I24" s="80"/>
      <c r="J24" s="380">
        <v>2</v>
      </c>
      <c r="K24" s="380">
        <v>1</v>
      </c>
      <c r="L24" s="80"/>
      <c r="M24" s="81"/>
      <c r="N24" s="88">
        <f t="shared" si="1"/>
        <v>3</v>
      </c>
      <c r="O24" s="48"/>
      <c r="P24" s="79"/>
      <c r="Q24" s="80"/>
      <c r="R24" s="80"/>
      <c r="S24" s="80"/>
      <c r="T24" s="80"/>
      <c r="U24" s="80">
        <v>1</v>
      </c>
      <c r="V24" s="80"/>
      <c r="W24" s="81"/>
      <c r="X24" s="384"/>
      <c r="Y24" s="389"/>
      <c r="Z24" s="390"/>
      <c r="AA24" s="390"/>
      <c r="AB24" s="390"/>
      <c r="AC24" s="390"/>
      <c r="AD24" s="391">
        <v>1</v>
      </c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/>
      <c r="AN24" s="391"/>
      <c r="AO24" s="391"/>
      <c r="AP24" s="391"/>
      <c r="AQ24" s="392">
        <f t="shared" si="3"/>
        <v>0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</row>
    <row r="25" spans="1:57" ht="12.75" customHeight="1">
      <c r="A25" s="118">
        <v>21</v>
      </c>
      <c r="B25" s="126">
        <v>15</v>
      </c>
      <c r="C25" s="73" t="s">
        <v>755</v>
      </c>
      <c r="D25" s="377">
        <f t="shared" si="0"/>
        <v>1</v>
      </c>
      <c r="E25" s="48"/>
      <c r="F25" s="79"/>
      <c r="G25" s="80"/>
      <c r="H25" s="80"/>
      <c r="I25" s="80"/>
      <c r="J25" s="380">
        <v>1</v>
      </c>
      <c r="K25" s="80"/>
      <c r="L25" s="80"/>
      <c r="M25" s="378">
        <v>1</v>
      </c>
      <c r="N25" s="88">
        <f t="shared" si="1"/>
        <v>2</v>
      </c>
      <c r="O25" s="48"/>
      <c r="P25" s="79"/>
      <c r="Q25" s="80"/>
      <c r="R25" s="80"/>
      <c r="S25" s="80"/>
      <c r="T25" s="80"/>
      <c r="U25" s="80"/>
      <c r="V25" s="80"/>
      <c r="W25" s="81">
        <v>1</v>
      </c>
      <c r="X25" s="384"/>
      <c r="Y25" s="389"/>
      <c r="Z25" s="390"/>
      <c r="AA25" s="390"/>
      <c r="AB25" s="390"/>
      <c r="AC25" s="390"/>
      <c r="AD25" s="391"/>
      <c r="AE25" s="391"/>
      <c r="AF25" s="391"/>
      <c r="AG25" s="392">
        <f t="shared" si="2"/>
        <v>0</v>
      </c>
      <c r="AH25" s="384"/>
      <c r="AI25" s="389"/>
      <c r="AJ25" s="390"/>
      <c r="AK25" s="390"/>
      <c r="AL25" s="390"/>
      <c r="AM25" s="390"/>
      <c r="AN25" s="391"/>
      <c r="AO25" s="391"/>
      <c r="AP25" s="391">
        <v>1</v>
      </c>
      <c r="AQ25" s="392">
        <f t="shared" si="3"/>
        <v>1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</row>
    <row r="26" spans="1:57" ht="12.75" customHeight="1">
      <c r="A26" s="118">
        <v>21</v>
      </c>
      <c r="B26" s="126">
        <v>14</v>
      </c>
      <c r="C26" s="73" t="s">
        <v>386</v>
      </c>
      <c r="D26" s="377">
        <f t="shared" si="0"/>
        <v>1</v>
      </c>
      <c r="E26" s="48"/>
      <c r="F26" s="79"/>
      <c r="G26" s="80"/>
      <c r="H26" s="80"/>
      <c r="I26" s="380">
        <v>1</v>
      </c>
      <c r="J26" s="80"/>
      <c r="K26" s="80"/>
      <c r="L26" s="80"/>
      <c r="M26" s="81"/>
      <c r="N26" s="88">
        <f t="shared" si="1"/>
        <v>1</v>
      </c>
      <c r="O26" s="48"/>
      <c r="P26" s="79"/>
      <c r="Q26" s="80"/>
      <c r="R26" s="80"/>
      <c r="S26" s="80">
        <v>1</v>
      </c>
      <c r="T26" s="80"/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</row>
    <row r="27" spans="1:57" ht="12.75" customHeight="1">
      <c r="A27" s="114" t="s">
        <v>52</v>
      </c>
      <c r="B27" s="127">
        <v>26</v>
      </c>
      <c r="C27" s="408" t="s">
        <v>22</v>
      </c>
      <c r="D27" s="377">
        <f t="shared" si="0"/>
        <v>0</v>
      </c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1"/>
        <v>0</v>
      </c>
      <c r="O27" s="48"/>
      <c r="P27" s="79"/>
      <c r="Q27" s="80"/>
      <c r="R27" s="80"/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</row>
    <row r="28" spans="1:57" ht="12.75" customHeight="1">
      <c r="A28" s="114" t="s">
        <v>52</v>
      </c>
      <c r="B28" s="127">
        <v>26</v>
      </c>
      <c r="C28" s="408" t="s">
        <v>105</v>
      </c>
      <c r="D28" s="377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0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</row>
    <row r="29" spans="1:57" ht="12.75" customHeight="1">
      <c r="A29" s="114" t="s">
        <v>52</v>
      </c>
      <c r="B29" s="127" t="s">
        <v>52</v>
      </c>
      <c r="C29" s="293" t="s">
        <v>24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</row>
    <row r="30" spans="1:57" ht="12.75" customHeight="1">
      <c r="A30" s="114" t="s">
        <v>52</v>
      </c>
      <c r="B30" s="127" t="s">
        <v>52</v>
      </c>
      <c r="C30" s="293" t="s">
        <v>152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</row>
    <row r="31" spans="1:57" ht="12.75" customHeight="1">
      <c r="A31" s="114" t="s">
        <v>52</v>
      </c>
      <c r="B31" s="127" t="s">
        <v>52</v>
      </c>
      <c r="C31" s="293" t="s">
        <v>56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</row>
    <row r="32" spans="1:57" ht="12.75" customHeight="1">
      <c r="A32" s="114" t="s">
        <v>52</v>
      </c>
      <c r="B32" s="127" t="s">
        <v>52</v>
      </c>
      <c r="C32" s="293" t="s">
        <v>154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</row>
    <row r="33" spans="1:57" ht="12.75" customHeight="1">
      <c r="A33" s="114" t="s">
        <v>52</v>
      </c>
      <c r="B33" s="127" t="s">
        <v>52</v>
      </c>
      <c r="C33" s="293" t="s">
        <v>51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</row>
    <row r="34" spans="1:57" ht="12.75" customHeight="1">
      <c r="A34" s="114" t="s">
        <v>52</v>
      </c>
      <c r="B34" s="127">
        <v>18</v>
      </c>
      <c r="C34" s="293" t="s">
        <v>49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</row>
    <row r="35" spans="1:57" ht="12.75" customHeight="1">
      <c r="A35" s="114" t="s">
        <v>52</v>
      </c>
      <c r="B35" s="127">
        <v>23</v>
      </c>
      <c r="C35" s="293" t="s">
        <v>237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</row>
    <row r="36" spans="1:57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</row>
    <row r="37" spans="1:57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140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8</v>
      </c>
      <c r="G39" s="55">
        <f aca="true" t="shared" si="5" ref="G39:M39">SUM(G4:G37)</f>
        <v>5</v>
      </c>
      <c r="H39" s="55">
        <f t="shared" si="5"/>
        <v>36</v>
      </c>
      <c r="I39" s="54">
        <f t="shared" si="5"/>
        <v>10</v>
      </c>
      <c r="J39" s="55">
        <f t="shared" si="5"/>
        <v>39</v>
      </c>
      <c r="K39" s="55">
        <f t="shared" si="5"/>
        <v>9</v>
      </c>
      <c r="L39" s="55">
        <f t="shared" si="5"/>
        <v>24</v>
      </c>
      <c r="M39" s="55">
        <f t="shared" si="5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756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107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33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2">
    <mergeCell ref="AU1:BC2"/>
    <mergeCell ref="BE1:BE3"/>
    <mergeCell ref="A1:A3"/>
    <mergeCell ref="B1:B3"/>
    <mergeCell ref="D1:D3"/>
    <mergeCell ref="F1:M2"/>
    <mergeCell ref="N1:N3"/>
    <mergeCell ref="P1:W2"/>
    <mergeCell ref="Y1:AG2"/>
    <mergeCell ref="AI1:AQ2"/>
    <mergeCell ref="AS1:AS3"/>
    <mergeCell ref="A41:C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8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16384" width="11.421875" style="20" customWidth="1"/>
  </cols>
  <sheetData>
    <row r="1" spans="1:61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4" t="s">
        <v>759</v>
      </c>
      <c r="BH1" s="564"/>
      <c r="BI1" s="565"/>
    </row>
    <row r="2" spans="1:61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7"/>
    </row>
    <row r="3" spans="1:61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</row>
    <row r="4" spans="1:61" ht="12.75" customHeight="1">
      <c r="A4" s="112">
        <v>1</v>
      </c>
      <c r="B4" s="124">
        <v>1</v>
      </c>
      <c r="C4" s="71" t="s">
        <v>26</v>
      </c>
      <c r="D4" s="187">
        <f aca="true" t="shared" si="0" ref="D4:D32">SUM(AG4+AQ4+AS4+BC4+BE4+BI4)</f>
        <v>516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60</v>
      </c>
      <c r="S4" s="41">
        <v>227</v>
      </c>
      <c r="T4" s="41">
        <v>60</v>
      </c>
      <c r="U4" s="41">
        <v>18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</row>
    <row r="5" spans="1:61" ht="12.75" customHeight="1">
      <c r="A5" s="113">
        <v>2</v>
      </c>
      <c r="B5" s="125">
        <v>2</v>
      </c>
      <c r="C5" s="73" t="s">
        <v>58</v>
      </c>
      <c r="D5" s="377">
        <f t="shared" si="0"/>
        <v>198</v>
      </c>
      <c r="E5" s="48"/>
      <c r="F5" s="79"/>
      <c r="G5" s="80"/>
      <c r="H5" s="380">
        <v>3</v>
      </c>
      <c r="I5" s="80"/>
      <c r="J5" s="380">
        <v>1</v>
      </c>
      <c r="K5" s="380">
        <v>1</v>
      </c>
      <c r="L5" s="380">
        <v>3</v>
      </c>
      <c r="M5" s="378">
        <v>1</v>
      </c>
      <c r="N5" s="88">
        <f t="shared" si="1"/>
        <v>9</v>
      </c>
      <c r="O5" s="48"/>
      <c r="P5" s="79"/>
      <c r="Q5" s="80"/>
      <c r="R5" s="80">
        <v>98</v>
      </c>
      <c r="S5" s="80"/>
      <c r="T5" s="80">
        <v>27</v>
      </c>
      <c r="U5" s="80">
        <v>22</v>
      </c>
      <c r="V5" s="80"/>
      <c r="W5" s="81">
        <v>1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</row>
    <row r="6" spans="1:61" ht="12.75" customHeight="1">
      <c r="A6" s="113">
        <v>3</v>
      </c>
      <c r="B6" s="125">
        <v>4</v>
      </c>
      <c r="C6" s="72" t="s">
        <v>15</v>
      </c>
      <c r="D6" s="377">
        <f t="shared" si="0"/>
        <v>184</v>
      </c>
      <c r="E6" s="48"/>
      <c r="F6" s="406">
        <v>3</v>
      </c>
      <c r="G6" s="80"/>
      <c r="H6" s="380">
        <v>4</v>
      </c>
      <c r="I6" s="80"/>
      <c r="J6" s="380">
        <v>2</v>
      </c>
      <c r="K6" s="80"/>
      <c r="L6" s="80"/>
      <c r="M6" s="81"/>
      <c r="N6" s="88">
        <f t="shared" si="1"/>
        <v>9</v>
      </c>
      <c r="O6" s="48"/>
      <c r="P6" s="79">
        <v>17</v>
      </c>
      <c r="Q6" s="80"/>
      <c r="R6" s="80">
        <v>85</v>
      </c>
      <c r="S6" s="80"/>
      <c r="T6" s="80">
        <v>2</v>
      </c>
      <c r="U6" s="80"/>
      <c r="V6" s="80"/>
      <c r="W6" s="81"/>
      <c r="X6" s="384"/>
      <c r="Y6" s="389"/>
      <c r="Z6" s="390"/>
      <c r="AA6" s="390">
        <v>2</v>
      </c>
      <c r="AB6" s="390"/>
      <c r="AC6" s="390"/>
      <c r="AD6" s="391"/>
      <c r="AE6" s="391"/>
      <c r="AF6" s="391"/>
      <c r="AG6" s="392">
        <f t="shared" si="2"/>
        <v>2</v>
      </c>
      <c r="AH6" s="384"/>
      <c r="AI6" s="389">
        <v>17</v>
      </c>
      <c r="AJ6" s="390"/>
      <c r="AK6" s="390">
        <v>17</v>
      </c>
      <c r="AL6" s="390"/>
      <c r="AM6" s="390">
        <v>2</v>
      </c>
      <c r="AN6" s="391"/>
      <c r="AO6" s="391"/>
      <c r="AP6" s="391"/>
      <c r="AQ6" s="392">
        <f t="shared" si="3"/>
        <v>36</v>
      </c>
      <c r="AR6" s="384"/>
      <c r="AS6" s="392">
        <v>30</v>
      </c>
      <c r="AT6" s="384"/>
      <c r="AU6" s="389"/>
      <c r="AV6" s="390"/>
      <c r="AW6" s="390">
        <v>21</v>
      </c>
      <c r="AX6" s="390"/>
      <c r="AY6" s="390"/>
      <c r="AZ6" s="391"/>
      <c r="BA6" s="391"/>
      <c r="BB6" s="391"/>
      <c r="BC6" s="392">
        <f t="shared" si="4"/>
        <v>21</v>
      </c>
      <c r="BD6" s="384"/>
      <c r="BE6" s="392">
        <v>20</v>
      </c>
      <c r="BF6" s="384"/>
      <c r="BG6" s="389">
        <v>75</v>
      </c>
      <c r="BH6" s="390"/>
      <c r="BI6" s="392">
        <f t="shared" si="5"/>
        <v>75</v>
      </c>
    </row>
    <row r="7" spans="1:61" ht="12.75" customHeight="1">
      <c r="A7" s="113">
        <v>4</v>
      </c>
      <c r="B7" s="126">
        <v>17</v>
      </c>
      <c r="C7" s="72" t="s">
        <v>17</v>
      </c>
      <c r="D7" s="377">
        <f t="shared" si="0"/>
        <v>167</v>
      </c>
      <c r="E7" s="48"/>
      <c r="F7" s="79"/>
      <c r="G7" s="80"/>
      <c r="H7" s="380">
        <v>1</v>
      </c>
      <c r="I7" s="380">
        <v>1</v>
      </c>
      <c r="J7" s="80"/>
      <c r="K7" s="380">
        <v>1</v>
      </c>
      <c r="L7" s="380">
        <v>2</v>
      </c>
      <c r="M7" s="81"/>
      <c r="N7" s="88">
        <f t="shared" si="1"/>
        <v>5</v>
      </c>
      <c r="O7" s="48"/>
      <c r="P7" s="79"/>
      <c r="Q7" s="80"/>
      <c r="R7" s="80">
        <v>40</v>
      </c>
      <c r="S7" s="80">
        <v>20</v>
      </c>
      <c r="T7" s="80"/>
      <c r="U7" s="80">
        <v>65</v>
      </c>
      <c r="V7" s="80">
        <v>42</v>
      </c>
      <c r="W7" s="81"/>
      <c r="X7" s="384"/>
      <c r="Y7" s="389"/>
      <c r="Z7" s="390"/>
      <c r="AA7" s="390">
        <v>1</v>
      </c>
      <c r="AB7" s="390">
        <v>1</v>
      </c>
      <c r="AC7" s="390"/>
      <c r="AD7" s="391">
        <v>10</v>
      </c>
      <c r="AE7" s="391">
        <v>30</v>
      </c>
      <c r="AF7" s="391"/>
      <c r="AG7" s="392">
        <f t="shared" si="2"/>
        <v>42</v>
      </c>
      <c r="AH7" s="384"/>
      <c r="AI7" s="389"/>
      <c r="AJ7" s="390"/>
      <c r="AK7" s="390">
        <v>8</v>
      </c>
      <c r="AL7" s="390">
        <v>8</v>
      </c>
      <c r="AM7" s="390"/>
      <c r="AN7" s="391">
        <v>15</v>
      </c>
      <c r="AO7" s="391">
        <v>1</v>
      </c>
      <c r="AP7" s="391"/>
      <c r="AQ7" s="392">
        <f t="shared" si="3"/>
        <v>32</v>
      </c>
      <c r="AR7" s="384"/>
      <c r="AS7" s="392">
        <v>40</v>
      </c>
      <c r="AT7" s="384"/>
      <c r="AU7" s="389"/>
      <c r="AV7" s="390"/>
      <c r="AW7" s="390">
        <v>1</v>
      </c>
      <c r="AX7" s="390">
        <v>1</v>
      </c>
      <c r="AY7" s="390"/>
      <c r="AZ7" s="391">
        <v>10</v>
      </c>
      <c r="BA7" s="391">
        <v>1</v>
      </c>
      <c r="BB7" s="391"/>
      <c r="BC7" s="392">
        <f t="shared" si="4"/>
        <v>13</v>
      </c>
      <c r="BD7" s="384"/>
      <c r="BE7" s="392">
        <v>40</v>
      </c>
      <c r="BF7" s="384"/>
      <c r="BG7" s="389"/>
      <c r="BH7" s="390"/>
      <c r="BI7" s="392">
        <f t="shared" si="5"/>
        <v>0</v>
      </c>
    </row>
    <row r="8" spans="1:61" ht="12.75" customHeight="1">
      <c r="A8" s="113">
        <v>5</v>
      </c>
      <c r="B8" s="126">
        <v>6</v>
      </c>
      <c r="C8" s="72" t="s">
        <v>16</v>
      </c>
      <c r="D8" s="377">
        <f t="shared" si="0"/>
        <v>159</v>
      </c>
      <c r="E8" s="48"/>
      <c r="F8" s="79"/>
      <c r="G8" s="80"/>
      <c r="H8" s="380">
        <v>2</v>
      </c>
      <c r="I8" s="80"/>
      <c r="J8" s="380">
        <v>1</v>
      </c>
      <c r="K8" s="380">
        <v>2</v>
      </c>
      <c r="L8" s="380">
        <v>1</v>
      </c>
      <c r="M8" s="81"/>
      <c r="N8" s="88">
        <f t="shared" si="1"/>
        <v>6</v>
      </c>
      <c r="O8" s="48"/>
      <c r="P8" s="79"/>
      <c r="Q8" s="80"/>
      <c r="R8" s="80">
        <v>135</v>
      </c>
      <c r="S8" s="80"/>
      <c r="T8" s="80">
        <v>1</v>
      </c>
      <c r="U8" s="80">
        <v>42</v>
      </c>
      <c r="V8" s="80">
        <v>1</v>
      </c>
      <c r="W8" s="81"/>
      <c r="X8" s="384"/>
      <c r="Y8" s="389"/>
      <c r="Z8" s="390"/>
      <c r="AA8" s="390">
        <v>15</v>
      </c>
      <c r="AB8" s="390"/>
      <c r="AC8" s="390">
        <v>1</v>
      </c>
      <c r="AD8" s="391">
        <v>6</v>
      </c>
      <c r="AE8" s="391"/>
      <c r="AF8" s="391"/>
      <c r="AG8" s="392">
        <f t="shared" si="2"/>
        <v>22</v>
      </c>
      <c r="AH8" s="384"/>
      <c r="AI8" s="389"/>
      <c r="AJ8" s="390"/>
      <c r="AK8" s="390">
        <v>10</v>
      </c>
      <c r="AL8" s="390"/>
      <c r="AM8" s="390"/>
      <c r="AN8" s="391">
        <v>8</v>
      </c>
      <c r="AO8" s="391">
        <v>1</v>
      </c>
      <c r="AP8" s="391"/>
      <c r="AQ8" s="392">
        <f t="shared" si="3"/>
        <v>19</v>
      </c>
      <c r="AR8" s="384"/>
      <c r="AS8" s="392">
        <v>30</v>
      </c>
      <c r="AT8" s="384"/>
      <c r="AU8" s="389"/>
      <c r="AV8" s="390"/>
      <c r="AW8" s="390">
        <v>20</v>
      </c>
      <c r="AX8" s="390"/>
      <c r="AY8" s="390"/>
      <c r="AZ8" s="391">
        <v>8</v>
      </c>
      <c r="BA8" s="391"/>
      <c r="BB8" s="391"/>
      <c r="BC8" s="392">
        <f t="shared" si="4"/>
        <v>28</v>
      </c>
      <c r="BD8" s="384"/>
      <c r="BE8" s="392">
        <v>60</v>
      </c>
      <c r="BF8" s="384"/>
      <c r="BG8" s="389"/>
      <c r="BH8" s="390"/>
      <c r="BI8" s="392">
        <f t="shared" si="5"/>
        <v>0</v>
      </c>
    </row>
    <row r="9" spans="1:61" ht="12.75" customHeight="1">
      <c r="A9" s="118">
        <v>6</v>
      </c>
      <c r="B9" s="125">
        <v>11</v>
      </c>
      <c r="C9" s="73" t="s">
        <v>42</v>
      </c>
      <c r="D9" s="377">
        <f t="shared" si="0"/>
        <v>115</v>
      </c>
      <c r="E9" s="48"/>
      <c r="F9" s="79"/>
      <c r="G9" s="80"/>
      <c r="H9" s="380">
        <v>2</v>
      </c>
      <c r="I9" s="380">
        <v>1</v>
      </c>
      <c r="J9" s="380">
        <v>3</v>
      </c>
      <c r="K9" s="80"/>
      <c r="L9" s="380">
        <v>3</v>
      </c>
      <c r="M9" s="81"/>
      <c r="N9" s="88">
        <f t="shared" si="1"/>
        <v>9</v>
      </c>
      <c r="O9" s="48"/>
      <c r="P9" s="79"/>
      <c r="Q9" s="80"/>
      <c r="R9" s="80">
        <v>3</v>
      </c>
      <c r="S9" s="80">
        <v>7</v>
      </c>
      <c r="T9" s="80">
        <v>93</v>
      </c>
      <c r="U9" s="80"/>
      <c r="V9" s="80">
        <v>12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</row>
    <row r="10" spans="1:61" ht="12.75" customHeight="1">
      <c r="A10" s="113">
        <v>7</v>
      </c>
      <c r="B10" s="125">
        <v>9</v>
      </c>
      <c r="C10" s="73" t="s">
        <v>25</v>
      </c>
      <c r="D10" s="377">
        <f t="shared" si="0"/>
        <v>90</v>
      </c>
      <c r="E10" s="48"/>
      <c r="F10" s="79"/>
      <c r="G10" s="380">
        <v>1</v>
      </c>
      <c r="H10" s="380">
        <v>1</v>
      </c>
      <c r="I10" s="80"/>
      <c r="J10" s="380">
        <v>8</v>
      </c>
      <c r="K10" s="80"/>
      <c r="L10" s="380">
        <v>2</v>
      </c>
      <c r="M10" s="81"/>
      <c r="N10" s="88">
        <f t="shared" si="1"/>
        <v>12</v>
      </c>
      <c r="O10" s="48"/>
      <c r="P10" s="79"/>
      <c r="Q10" s="80">
        <v>25</v>
      </c>
      <c r="R10" s="80">
        <v>2</v>
      </c>
      <c r="S10" s="80"/>
      <c r="T10" s="80">
        <v>45</v>
      </c>
      <c r="U10" s="80"/>
      <c r="V10" s="80">
        <v>18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</row>
    <row r="11" spans="1:61" ht="12.75" customHeight="1">
      <c r="A11" s="113">
        <v>8</v>
      </c>
      <c r="B11" s="126">
        <v>8</v>
      </c>
      <c r="C11" s="73" t="s">
        <v>753</v>
      </c>
      <c r="D11" s="377">
        <f t="shared" si="0"/>
        <v>83</v>
      </c>
      <c r="E11" s="48"/>
      <c r="F11" s="79"/>
      <c r="G11" s="80"/>
      <c r="H11" s="380">
        <v>1</v>
      </c>
      <c r="I11" s="380">
        <v>1</v>
      </c>
      <c r="J11" s="380">
        <v>4</v>
      </c>
      <c r="K11" s="380">
        <v>1</v>
      </c>
      <c r="L11" s="80"/>
      <c r="M11" s="378">
        <v>1</v>
      </c>
      <c r="N11" s="88">
        <f t="shared" si="1"/>
        <v>8</v>
      </c>
      <c r="O11" s="48"/>
      <c r="P11" s="79"/>
      <c r="Q11" s="80"/>
      <c r="R11" s="80">
        <v>1</v>
      </c>
      <c r="S11" s="80">
        <v>65</v>
      </c>
      <c r="T11" s="80">
        <v>5</v>
      </c>
      <c r="U11" s="80">
        <v>1</v>
      </c>
      <c r="V11" s="80"/>
      <c r="W11" s="81">
        <v>1</v>
      </c>
      <c r="X11" s="384"/>
      <c r="Y11" s="389"/>
      <c r="Z11" s="390"/>
      <c r="AA11" s="390"/>
      <c r="AB11" s="390"/>
      <c r="AC11" s="390"/>
      <c r="AD11" s="391"/>
      <c r="AE11" s="391"/>
      <c r="AF11" s="391"/>
      <c r="AG11" s="392">
        <f t="shared" si="2"/>
        <v>0</v>
      </c>
      <c r="AH11" s="384"/>
      <c r="AI11" s="389"/>
      <c r="AJ11" s="390"/>
      <c r="AK11" s="390">
        <v>1</v>
      </c>
      <c r="AL11" s="390">
        <v>20</v>
      </c>
      <c r="AM11" s="390">
        <v>4</v>
      </c>
      <c r="AN11" s="391">
        <v>1</v>
      </c>
      <c r="AO11" s="391"/>
      <c r="AP11" s="391">
        <v>1</v>
      </c>
      <c r="AQ11" s="392">
        <f t="shared" si="3"/>
        <v>27</v>
      </c>
      <c r="AR11" s="384"/>
      <c r="AS11" s="392">
        <v>10</v>
      </c>
      <c r="AT11" s="384"/>
      <c r="AU11" s="389"/>
      <c r="AV11" s="390"/>
      <c r="AW11" s="390"/>
      <c r="AX11" s="390">
        <v>15</v>
      </c>
      <c r="AY11" s="390">
        <v>1</v>
      </c>
      <c r="AZ11" s="391"/>
      <c r="BA11" s="391"/>
      <c r="BB11" s="391"/>
      <c r="BC11" s="392">
        <f t="shared" si="4"/>
        <v>16</v>
      </c>
      <c r="BD11" s="384"/>
      <c r="BE11" s="392">
        <v>20</v>
      </c>
      <c r="BF11" s="384"/>
      <c r="BG11" s="389"/>
      <c r="BH11" s="390">
        <v>10</v>
      </c>
      <c r="BI11" s="392">
        <f t="shared" si="5"/>
        <v>10</v>
      </c>
    </row>
    <row r="12" spans="1:61" ht="12.75" customHeight="1">
      <c r="A12" s="113">
        <v>9</v>
      </c>
      <c r="B12" s="125">
        <v>12</v>
      </c>
      <c r="C12" s="73" t="s">
        <v>18</v>
      </c>
      <c r="D12" s="377">
        <f t="shared" si="0"/>
        <v>76</v>
      </c>
      <c r="E12" s="48"/>
      <c r="F12" s="406">
        <v>1</v>
      </c>
      <c r="G12" s="380">
        <v>1</v>
      </c>
      <c r="H12" s="380">
        <v>1</v>
      </c>
      <c r="I12" s="80"/>
      <c r="J12" s="380">
        <v>2</v>
      </c>
      <c r="K12" s="80"/>
      <c r="L12" s="80"/>
      <c r="M12" s="378">
        <v>1</v>
      </c>
      <c r="N12" s="88">
        <f t="shared" si="1"/>
        <v>6</v>
      </c>
      <c r="O12" s="48"/>
      <c r="P12" s="79">
        <v>23</v>
      </c>
      <c r="Q12" s="80">
        <v>10</v>
      </c>
      <c r="R12" s="80">
        <v>13</v>
      </c>
      <c r="S12" s="80"/>
      <c r="T12" s="80">
        <v>14</v>
      </c>
      <c r="U12" s="80"/>
      <c r="V12" s="80"/>
      <c r="W12" s="81">
        <v>16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2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3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4"/>
        <v>2</v>
      </c>
      <c r="BD12" s="384"/>
      <c r="BE12" s="392"/>
      <c r="BF12" s="384"/>
      <c r="BG12" s="389"/>
      <c r="BH12" s="390"/>
      <c r="BI12" s="392">
        <f t="shared" si="5"/>
        <v>0</v>
      </c>
    </row>
    <row r="13" spans="1:61" ht="12.75" customHeight="1">
      <c r="A13" s="113">
        <v>10</v>
      </c>
      <c r="B13" s="126">
        <v>20</v>
      </c>
      <c r="C13" s="72" t="s">
        <v>39</v>
      </c>
      <c r="D13" s="377">
        <f t="shared" si="0"/>
        <v>59</v>
      </c>
      <c r="E13" s="48"/>
      <c r="F13" s="79"/>
      <c r="G13" s="80"/>
      <c r="H13" s="380">
        <v>4</v>
      </c>
      <c r="I13" s="80"/>
      <c r="J13" s="80"/>
      <c r="K13" s="380">
        <v>1</v>
      </c>
      <c r="L13" s="380">
        <v>1</v>
      </c>
      <c r="M13" s="81"/>
      <c r="N13" s="88">
        <f t="shared" si="1"/>
        <v>6</v>
      </c>
      <c r="O13" s="48"/>
      <c r="P13" s="79"/>
      <c r="Q13" s="80"/>
      <c r="R13" s="80">
        <v>16</v>
      </c>
      <c r="S13" s="80"/>
      <c r="T13" s="80"/>
      <c r="U13" s="80">
        <v>32</v>
      </c>
      <c r="V13" s="80">
        <v>1</v>
      </c>
      <c r="W13" s="81"/>
      <c r="X13" s="384"/>
      <c r="Y13" s="389"/>
      <c r="Z13" s="390"/>
      <c r="AA13" s="390"/>
      <c r="AB13" s="390"/>
      <c r="AC13" s="390"/>
      <c r="AD13" s="391">
        <v>1</v>
      </c>
      <c r="AE13" s="391"/>
      <c r="AF13" s="391"/>
      <c r="AG13" s="392">
        <f t="shared" si="2"/>
        <v>1</v>
      </c>
      <c r="AH13" s="384"/>
      <c r="AI13" s="389"/>
      <c r="AJ13" s="390"/>
      <c r="AK13" s="390">
        <v>4</v>
      </c>
      <c r="AL13" s="390"/>
      <c r="AM13" s="390"/>
      <c r="AN13" s="391">
        <v>20</v>
      </c>
      <c r="AO13" s="391">
        <v>1</v>
      </c>
      <c r="AP13" s="391"/>
      <c r="AQ13" s="392">
        <f t="shared" si="3"/>
        <v>25</v>
      </c>
      <c r="AR13" s="384"/>
      <c r="AS13" s="392">
        <v>30</v>
      </c>
      <c r="AT13" s="384"/>
      <c r="AU13" s="389"/>
      <c r="AV13" s="390"/>
      <c r="AW13" s="390">
        <v>2</v>
      </c>
      <c r="AX13" s="390"/>
      <c r="AY13" s="390"/>
      <c r="AZ13" s="391">
        <v>1</v>
      </c>
      <c r="BA13" s="391"/>
      <c r="BB13" s="391"/>
      <c r="BC13" s="392">
        <f t="shared" si="4"/>
        <v>3</v>
      </c>
      <c r="BD13" s="384"/>
      <c r="BE13" s="392"/>
      <c r="BF13" s="384"/>
      <c r="BG13" s="389"/>
      <c r="BH13" s="390"/>
      <c r="BI13" s="392">
        <f t="shared" si="5"/>
        <v>0</v>
      </c>
    </row>
    <row r="14" spans="1:61" ht="12.75" customHeight="1">
      <c r="A14" s="113">
        <v>11</v>
      </c>
      <c r="B14" s="125">
        <v>3</v>
      </c>
      <c r="C14" s="72" t="s">
        <v>151</v>
      </c>
      <c r="D14" s="377">
        <f t="shared" si="0"/>
        <v>54</v>
      </c>
      <c r="E14" s="48"/>
      <c r="F14" s="79"/>
      <c r="G14" s="80"/>
      <c r="H14" s="380">
        <v>2</v>
      </c>
      <c r="I14" s="80"/>
      <c r="J14" s="380">
        <v>1</v>
      </c>
      <c r="K14" s="380">
        <v>1</v>
      </c>
      <c r="L14" s="380">
        <v>1</v>
      </c>
      <c r="M14" s="378">
        <v>2</v>
      </c>
      <c r="N14" s="88">
        <f t="shared" si="1"/>
        <v>7</v>
      </c>
      <c r="O14" s="48"/>
      <c r="P14" s="79"/>
      <c r="Q14" s="80"/>
      <c r="R14" s="80">
        <v>33</v>
      </c>
      <c r="S14" s="80"/>
      <c r="T14" s="80">
        <v>2</v>
      </c>
      <c r="U14" s="80"/>
      <c r="V14" s="80">
        <v>2</v>
      </c>
      <c r="W14" s="81">
        <v>17</v>
      </c>
      <c r="X14" s="384"/>
      <c r="Y14" s="389"/>
      <c r="Z14" s="390"/>
      <c r="AA14" s="390"/>
      <c r="AB14" s="390"/>
      <c r="AC14" s="390"/>
      <c r="AD14" s="391"/>
      <c r="AE14" s="391">
        <v>1</v>
      </c>
      <c r="AF14" s="391">
        <v>16</v>
      </c>
      <c r="AG14" s="392">
        <f t="shared" si="2"/>
        <v>17</v>
      </c>
      <c r="AH14" s="384"/>
      <c r="AI14" s="389"/>
      <c r="AJ14" s="390"/>
      <c r="AK14" s="390">
        <v>2</v>
      </c>
      <c r="AL14" s="390"/>
      <c r="AM14" s="390">
        <v>2</v>
      </c>
      <c r="AN14" s="391"/>
      <c r="AO14" s="391">
        <v>1</v>
      </c>
      <c r="AP14" s="391">
        <v>1</v>
      </c>
      <c r="AQ14" s="392">
        <f t="shared" si="3"/>
        <v>6</v>
      </c>
      <c r="AR14" s="384"/>
      <c r="AS14" s="392">
        <v>10</v>
      </c>
      <c r="AT14" s="384"/>
      <c r="AU14" s="389"/>
      <c r="AV14" s="390"/>
      <c r="AW14" s="390">
        <v>1</v>
      </c>
      <c r="AX14" s="390"/>
      <c r="AY14" s="390"/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</row>
    <row r="15" spans="1:61" ht="12.75" customHeight="1">
      <c r="A15" s="113">
        <v>12</v>
      </c>
      <c r="B15" s="126">
        <v>15</v>
      </c>
      <c r="C15" s="73" t="s">
        <v>755</v>
      </c>
      <c r="D15" s="377">
        <f t="shared" si="0"/>
        <v>51</v>
      </c>
      <c r="E15" s="48"/>
      <c r="F15" s="79"/>
      <c r="G15" s="80"/>
      <c r="H15" s="80"/>
      <c r="I15" s="80"/>
      <c r="J15" s="380">
        <v>1</v>
      </c>
      <c r="K15" s="80"/>
      <c r="L15" s="80"/>
      <c r="M15" s="378">
        <v>1</v>
      </c>
      <c r="N15" s="88">
        <f t="shared" si="1"/>
        <v>2</v>
      </c>
      <c r="O15" s="48"/>
      <c r="P15" s="79"/>
      <c r="Q15" s="80"/>
      <c r="R15" s="80"/>
      <c r="S15" s="80"/>
      <c r="T15" s="80"/>
      <c r="U15" s="80"/>
      <c r="V15" s="80"/>
      <c r="W15" s="81">
        <v>1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2"/>
        <v>0</v>
      </c>
      <c r="AH15" s="384"/>
      <c r="AI15" s="389"/>
      <c r="AJ15" s="390"/>
      <c r="AK15" s="390"/>
      <c r="AL15" s="390"/>
      <c r="AM15" s="390"/>
      <c r="AN15" s="391"/>
      <c r="AO15" s="391"/>
      <c r="AP15" s="391">
        <v>1</v>
      </c>
      <c r="AQ15" s="392">
        <f t="shared" si="3"/>
        <v>1</v>
      </c>
      <c r="AR15" s="384"/>
      <c r="AS15" s="392"/>
      <c r="AT15" s="384"/>
      <c r="AU15" s="389"/>
      <c r="AV15" s="390"/>
      <c r="AW15" s="390"/>
      <c r="AX15" s="390"/>
      <c r="AY15" s="390"/>
      <c r="AZ15" s="391"/>
      <c r="BA15" s="391"/>
      <c r="BB15" s="391"/>
      <c r="BC15" s="392">
        <f t="shared" si="4"/>
        <v>0</v>
      </c>
      <c r="BD15" s="384"/>
      <c r="BE15" s="392"/>
      <c r="BF15" s="384"/>
      <c r="BG15" s="389">
        <v>50</v>
      </c>
      <c r="BH15" s="390"/>
      <c r="BI15" s="392">
        <f t="shared" si="5"/>
        <v>50</v>
      </c>
    </row>
    <row r="16" spans="1:61" ht="12.75" customHeight="1">
      <c r="A16" s="118">
        <v>13</v>
      </c>
      <c r="B16" s="126">
        <v>13</v>
      </c>
      <c r="C16" s="72" t="s">
        <v>23</v>
      </c>
      <c r="D16" s="377">
        <f t="shared" si="0"/>
        <v>47</v>
      </c>
      <c r="E16" s="48"/>
      <c r="F16" s="79"/>
      <c r="G16" s="80"/>
      <c r="H16" s="380">
        <v>2</v>
      </c>
      <c r="I16" s="380">
        <v>1</v>
      </c>
      <c r="J16" s="380">
        <v>2</v>
      </c>
      <c r="K16" s="80"/>
      <c r="L16" s="380">
        <v>2</v>
      </c>
      <c r="M16" s="81"/>
      <c r="N16" s="88">
        <f t="shared" si="1"/>
        <v>7</v>
      </c>
      <c r="O16" s="48"/>
      <c r="P16" s="79"/>
      <c r="Q16" s="80"/>
      <c r="R16" s="80">
        <v>5</v>
      </c>
      <c r="S16" s="80">
        <v>26</v>
      </c>
      <c r="T16" s="80">
        <v>2</v>
      </c>
      <c r="U16" s="80"/>
      <c r="V16" s="80">
        <v>14</v>
      </c>
      <c r="W16" s="81"/>
      <c r="X16" s="384"/>
      <c r="Y16" s="389"/>
      <c r="Z16" s="390"/>
      <c r="AA16" s="390">
        <v>2</v>
      </c>
      <c r="AB16" s="390">
        <v>15</v>
      </c>
      <c r="AC16" s="390">
        <v>1</v>
      </c>
      <c r="AD16" s="391"/>
      <c r="AE16" s="391">
        <v>2</v>
      </c>
      <c r="AF16" s="391"/>
      <c r="AG16" s="392">
        <f t="shared" si="2"/>
        <v>20</v>
      </c>
      <c r="AH16" s="384"/>
      <c r="AI16" s="389"/>
      <c r="AJ16" s="390"/>
      <c r="AK16" s="390">
        <v>3</v>
      </c>
      <c r="AL16" s="390">
        <v>10</v>
      </c>
      <c r="AM16" s="390">
        <v>2</v>
      </c>
      <c r="AN16" s="391"/>
      <c r="AO16" s="391"/>
      <c r="AP16" s="391"/>
      <c r="AQ16" s="392">
        <f t="shared" si="3"/>
        <v>15</v>
      </c>
      <c r="AR16" s="384"/>
      <c r="AS16" s="392">
        <v>10</v>
      </c>
      <c r="AT16" s="384"/>
      <c r="AU16" s="389"/>
      <c r="AV16" s="390"/>
      <c r="AW16" s="390"/>
      <c r="AX16" s="390">
        <v>1</v>
      </c>
      <c r="AY16" s="390"/>
      <c r="AZ16" s="391"/>
      <c r="BA16" s="391">
        <v>1</v>
      </c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</row>
    <row r="17" spans="1:61" ht="12.75" customHeight="1">
      <c r="A17" s="118">
        <v>14</v>
      </c>
      <c r="B17" s="126">
        <v>7</v>
      </c>
      <c r="C17" s="73" t="s">
        <v>754</v>
      </c>
      <c r="D17" s="377">
        <f t="shared" si="0"/>
        <v>45</v>
      </c>
      <c r="E17" s="48"/>
      <c r="F17" s="79"/>
      <c r="G17" s="80"/>
      <c r="H17" s="380">
        <v>2</v>
      </c>
      <c r="I17" s="80"/>
      <c r="J17" s="80"/>
      <c r="K17" s="80"/>
      <c r="L17" s="380">
        <v>3</v>
      </c>
      <c r="M17" s="81"/>
      <c r="N17" s="88">
        <f t="shared" si="1"/>
        <v>5</v>
      </c>
      <c r="O17" s="48"/>
      <c r="P17" s="79"/>
      <c r="Q17" s="80"/>
      <c r="R17" s="80">
        <v>2</v>
      </c>
      <c r="S17" s="80"/>
      <c r="T17" s="80">
        <v>41</v>
      </c>
      <c r="U17" s="80"/>
      <c r="V17" s="80">
        <v>2</v>
      </c>
      <c r="W17" s="81"/>
      <c r="X17" s="384"/>
      <c r="Y17" s="389"/>
      <c r="Z17" s="390"/>
      <c r="AA17" s="390"/>
      <c r="AB17" s="390"/>
      <c r="AC17" s="390"/>
      <c r="AD17" s="391"/>
      <c r="AE17" s="391"/>
      <c r="AF17" s="391"/>
      <c r="AG17" s="392">
        <f t="shared" si="2"/>
        <v>0</v>
      </c>
      <c r="AH17" s="384"/>
      <c r="AI17" s="389"/>
      <c r="AJ17" s="390"/>
      <c r="AK17" s="390">
        <v>2</v>
      </c>
      <c r="AL17" s="390"/>
      <c r="AM17" s="390">
        <v>10</v>
      </c>
      <c r="AN17" s="391"/>
      <c r="AO17" s="391">
        <v>2</v>
      </c>
      <c r="AP17" s="391"/>
      <c r="AQ17" s="392">
        <f t="shared" si="3"/>
        <v>14</v>
      </c>
      <c r="AR17" s="384"/>
      <c r="AS17" s="392">
        <v>10</v>
      </c>
      <c r="AT17" s="384"/>
      <c r="AU17" s="389"/>
      <c r="AV17" s="390"/>
      <c r="AW17" s="390"/>
      <c r="AX17" s="390"/>
      <c r="AY17" s="390">
        <v>1</v>
      </c>
      <c r="AZ17" s="391"/>
      <c r="BA17" s="391"/>
      <c r="BB17" s="391"/>
      <c r="BC17" s="392">
        <f t="shared" si="4"/>
        <v>1</v>
      </c>
      <c r="BD17" s="384"/>
      <c r="BE17" s="392">
        <v>20</v>
      </c>
      <c r="BF17" s="384"/>
      <c r="BG17" s="389"/>
      <c r="BH17" s="390"/>
      <c r="BI17" s="392">
        <f t="shared" si="5"/>
        <v>0</v>
      </c>
    </row>
    <row r="18" spans="1:61" ht="12.75" customHeight="1">
      <c r="A18" s="118">
        <v>15</v>
      </c>
      <c r="B18" s="125">
        <v>5</v>
      </c>
      <c r="C18" s="72" t="s">
        <v>153</v>
      </c>
      <c r="D18" s="377">
        <f t="shared" si="0"/>
        <v>40</v>
      </c>
      <c r="E18" s="48"/>
      <c r="F18" s="79"/>
      <c r="G18" s="80"/>
      <c r="H18" s="380">
        <v>2</v>
      </c>
      <c r="I18" s="80"/>
      <c r="J18" s="380">
        <v>3</v>
      </c>
      <c r="K18" s="80"/>
      <c r="L18" s="380">
        <v>1</v>
      </c>
      <c r="M18" s="378">
        <v>1</v>
      </c>
      <c r="N18" s="88">
        <f t="shared" si="1"/>
        <v>7</v>
      </c>
      <c r="O18" s="48"/>
      <c r="P18" s="79"/>
      <c r="Q18" s="80"/>
      <c r="R18" s="80">
        <v>16</v>
      </c>
      <c r="S18" s="80"/>
      <c r="T18" s="80">
        <v>14</v>
      </c>
      <c r="U18" s="80"/>
      <c r="V18" s="80">
        <v>9</v>
      </c>
      <c r="W18" s="81">
        <v>11</v>
      </c>
      <c r="X18" s="384"/>
      <c r="Y18" s="389"/>
      <c r="Z18" s="390"/>
      <c r="AA18" s="390">
        <v>2</v>
      </c>
      <c r="AB18" s="390"/>
      <c r="AC18" s="390">
        <v>1</v>
      </c>
      <c r="AD18" s="391"/>
      <c r="AE18" s="391">
        <v>8</v>
      </c>
      <c r="AF18" s="391"/>
      <c r="AG18" s="392">
        <f t="shared" si="2"/>
        <v>11</v>
      </c>
      <c r="AH18" s="384"/>
      <c r="AI18" s="389"/>
      <c r="AJ18" s="390"/>
      <c r="AK18" s="390">
        <v>2</v>
      </c>
      <c r="AL18" s="390"/>
      <c r="AM18" s="390">
        <v>3</v>
      </c>
      <c r="AN18" s="391"/>
      <c r="AO18" s="391">
        <v>1</v>
      </c>
      <c r="AP18" s="391">
        <v>1</v>
      </c>
      <c r="AQ18" s="392">
        <f t="shared" si="3"/>
        <v>7</v>
      </c>
      <c r="AR18" s="384"/>
      <c r="AS18" s="392">
        <v>20</v>
      </c>
      <c r="AT18" s="384"/>
      <c r="AU18" s="389"/>
      <c r="AV18" s="390"/>
      <c r="AW18" s="390">
        <v>2</v>
      </c>
      <c r="AX18" s="390"/>
      <c r="AY18" s="390"/>
      <c r="AZ18" s="391"/>
      <c r="BA18" s="391"/>
      <c r="BB18" s="391"/>
      <c r="BC18" s="392">
        <f t="shared" si="4"/>
        <v>2</v>
      </c>
      <c r="BD18" s="384"/>
      <c r="BE18" s="392"/>
      <c r="BF18" s="384"/>
      <c r="BG18" s="389"/>
      <c r="BH18" s="390"/>
      <c r="BI18" s="392">
        <f t="shared" si="5"/>
        <v>0</v>
      </c>
    </row>
    <row r="19" spans="1:61" ht="12.75" customHeight="1">
      <c r="A19" s="118">
        <v>16</v>
      </c>
      <c r="B19" s="126">
        <v>10</v>
      </c>
      <c r="C19" s="73" t="s">
        <v>594</v>
      </c>
      <c r="D19" s="377">
        <f t="shared" si="0"/>
        <v>31</v>
      </c>
      <c r="E19" s="48"/>
      <c r="F19" s="79"/>
      <c r="G19" s="80"/>
      <c r="H19" s="380">
        <v>1</v>
      </c>
      <c r="I19" s="80"/>
      <c r="J19" s="80"/>
      <c r="K19" s="80"/>
      <c r="L19" s="80"/>
      <c r="M19" s="81"/>
      <c r="N19" s="88">
        <f t="shared" si="1"/>
        <v>1</v>
      </c>
      <c r="O19" s="48"/>
      <c r="P19" s="79"/>
      <c r="Q19" s="80"/>
      <c r="R19" s="80">
        <v>31</v>
      </c>
      <c r="S19" s="80"/>
      <c r="T19" s="80"/>
      <c r="U19" s="80"/>
      <c r="V19" s="80"/>
      <c r="W19" s="81"/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</row>
    <row r="20" spans="1:61" ht="12.75" customHeight="1">
      <c r="A20" s="118">
        <v>17</v>
      </c>
      <c r="B20" s="126">
        <v>16</v>
      </c>
      <c r="C20" s="73" t="s">
        <v>27</v>
      </c>
      <c r="D20" s="377">
        <f t="shared" si="0"/>
        <v>13</v>
      </c>
      <c r="E20" s="48"/>
      <c r="F20" s="79"/>
      <c r="G20" s="80"/>
      <c r="H20" s="380">
        <v>1</v>
      </c>
      <c r="I20" s="80"/>
      <c r="J20" s="80"/>
      <c r="K20" s="80"/>
      <c r="L20" s="380">
        <v>1</v>
      </c>
      <c r="M20" s="378">
        <v>1</v>
      </c>
      <c r="N20" s="88">
        <f t="shared" si="1"/>
        <v>3</v>
      </c>
      <c r="O20" s="48"/>
      <c r="P20" s="79"/>
      <c r="Q20" s="80"/>
      <c r="R20" s="80">
        <v>12</v>
      </c>
      <c r="S20" s="80"/>
      <c r="T20" s="80"/>
      <c r="U20" s="80"/>
      <c r="V20" s="80"/>
      <c r="W20" s="81">
        <v>1</v>
      </c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>
        <v>1</v>
      </c>
      <c r="AL20" s="390"/>
      <c r="AM20" s="390"/>
      <c r="AN20" s="391"/>
      <c r="AO20" s="391"/>
      <c r="AP20" s="391">
        <v>1</v>
      </c>
      <c r="AQ20" s="392">
        <f t="shared" si="3"/>
        <v>2</v>
      </c>
      <c r="AR20" s="384"/>
      <c r="AS20" s="392">
        <v>10</v>
      </c>
      <c r="AT20" s="384"/>
      <c r="AU20" s="389"/>
      <c r="AV20" s="390"/>
      <c r="AW20" s="390">
        <v>1</v>
      </c>
      <c r="AX20" s="390"/>
      <c r="AY20" s="390"/>
      <c r="AZ20" s="391"/>
      <c r="BA20" s="391"/>
      <c r="BB20" s="391"/>
      <c r="BC20" s="392">
        <f t="shared" si="4"/>
        <v>1</v>
      </c>
      <c r="BD20" s="384"/>
      <c r="BE20" s="392"/>
      <c r="BF20" s="384"/>
      <c r="BG20" s="389"/>
      <c r="BH20" s="390"/>
      <c r="BI20" s="392">
        <f t="shared" si="5"/>
        <v>0</v>
      </c>
    </row>
    <row r="21" spans="1:61" ht="12.75" customHeight="1">
      <c r="A21" s="118">
        <v>18</v>
      </c>
      <c r="B21" s="126">
        <v>24</v>
      </c>
      <c r="C21" s="72" t="s">
        <v>19</v>
      </c>
      <c r="D21" s="377">
        <f t="shared" si="0"/>
        <v>9</v>
      </c>
      <c r="E21" s="48"/>
      <c r="F21" s="79"/>
      <c r="G21" s="380">
        <v>1</v>
      </c>
      <c r="H21" s="380">
        <v>1</v>
      </c>
      <c r="I21" s="80"/>
      <c r="J21" s="80"/>
      <c r="K21" s="80"/>
      <c r="L21" s="80"/>
      <c r="M21" s="81"/>
      <c r="N21" s="88">
        <f t="shared" si="1"/>
        <v>2</v>
      </c>
      <c r="O21" s="48"/>
      <c r="P21" s="79"/>
      <c r="Q21" s="80">
        <v>8</v>
      </c>
      <c r="R21" s="80">
        <v>1</v>
      </c>
      <c r="S21" s="80"/>
      <c r="T21" s="80"/>
      <c r="U21" s="80"/>
      <c r="V21" s="80"/>
      <c r="W21" s="81"/>
      <c r="X21" s="384"/>
      <c r="Y21" s="389"/>
      <c r="Z21" s="390">
        <v>8</v>
      </c>
      <c r="AA21" s="390">
        <v>1</v>
      </c>
      <c r="AB21" s="390"/>
      <c r="AC21" s="390"/>
      <c r="AD21" s="391"/>
      <c r="AE21" s="391"/>
      <c r="AF21" s="391"/>
      <c r="AG21" s="392">
        <f t="shared" si="2"/>
        <v>9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 t="shared" si="3"/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</row>
    <row r="22" spans="1:61" ht="12.75" customHeight="1">
      <c r="A22" s="118">
        <v>19</v>
      </c>
      <c r="B22" s="126">
        <v>22</v>
      </c>
      <c r="C22" s="73" t="s">
        <v>20</v>
      </c>
      <c r="D22" s="377">
        <f t="shared" si="0"/>
        <v>6</v>
      </c>
      <c r="E22" s="48"/>
      <c r="F22" s="406">
        <v>1</v>
      </c>
      <c r="G22" s="80"/>
      <c r="H22" s="380">
        <v>2</v>
      </c>
      <c r="I22" s="380">
        <v>1</v>
      </c>
      <c r="J22" s="380">
        <v>1</v>
      </c>
      <c r="K22" s="80"/>
      <c r="L22" s="80"/>
      <c r="M22" s="81"/>
      <c r="N22" s="88">
        <f t="shared" si="1"/>
        <v>5</v>
      </c>
      <c r="O22" s="48"/>
      <c r="P22" s="79">
        <v>1</v>
      </c>
      <c r="Q22" s="80"/>
      <c r="R22" s="80">
        <v>3</v>
      </c>
      <c r="S22" s="80">
        <v>1</v>
      </c>
      <c r="T22" s="80">
        <v>1</v>
      </c>
      <c r="U22" s="80"/>
      <c r="V22" s="80"/>
      <c r="W22" s="81"/>
      <c r="X22" s="384"/>
      <c r="Y22" s="389">
        <v>1</v>
      </c>
      <c r="Z22" s="390"/>
      <c r="AA22" s="390">
        <v>1</v>
      </c>
      <c r="AB22" s="390">
        <v>1</v>
      </c>
      <c r="AC22" s="390"/>
      <c r="AD22" s="391"/>
      <c r="AE22" s="391"/>
      <c r="AF22" s="391"/>
      <c r="AG22" s="392">
        <f t="shared" si="2"/>
        <v>3</v>
      </c>
      <c r="AH22" s="384"/>
      <c r="AI22" s="389"/>
      <c r="AJ22" s="390"/>
      <c r="AK22" s="390">
        <v>2</v>
      </c>
      <c r="AL22" s="390"/>
      <c r="AM22" s="390">
        <v>1</v>
      </c>
      <c r="AN22" s="391"/>
      <c r="AO22" s="391"/>
      <c r="AP22" s="391"/>
      <c r="AQ22" s="392">
        <f t="shared" si="3"/>
        <v>3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</row>
    <row r="23" spans="1:61" ht="12.75" customHeight="1">
      <c r="A23" s="118">
        <v>20</v>
      </c>
      <c r="B23" s="126">
        <v>24</v>
      </c>
      <c r="C23" s="73" t="s">
        <v>729</v>
      </c>
      <c r="D23" s="377">
        <f t="shared" si="0"/>
        <v>4</v>
      </c>
      <c r="E23" s="48"/>
      <c r="F23" s="79"/>
      <c r="G23" s="80"/>
      <c r="H23" s="380">
        <v>1</v>
      </c>
      <c r="I23" s="80"/>
      <c r="J23" s="80"/>
      <c r="K23" s="80"/>
      <c r="L23" s="380">
        <v>1</v>
      </c>
      <c r="M23" s="81"/>
      <c r="N23" s="88">
        <f t="shared" si="1"/>
        <v>2</v>
      </c>
      <c r="O23" s="48"/>
      <c r="P23" s="79"/>
      <c r="Q23" s="80"/>
      <c r="R23" s="80">
        <v>2</v>
      </c>
      <c r="S23" s="80"/>
      <c r="T23" s="80"/>
      <c r="U23" s="80"/>
      <c r="V23" s="80">
        <v>2</v>
      </c>
      <c r="W23" s="81"/>
      <c r="X23" s="384"/>
      <c r="Y23" s="389"/>
      <c r="Z23" s="390"/>
      <c r="AA23" s="390">
        <v>1</v>
      </c>
      <c r="AB23" s="390"/>
      <c r="AC23" s="390"/>
      <c r="AD23" s="391"/>
      <c r="AE23" s="391">
        <v>1</v>
      </c>
      <c r="AF23" s="391"/>
      <c r="AG23" s="392">
        <f t="shared" si="2"/>
        <v>2</v>
      </c>
      <c r="AH23" s="384"/>
      <c r="AI23" s="389"/>
      <c r="AJ23" s="390"/>
      <c r="AK23" s="390">
        <v>1</v>
      </c>
      <c r="AL23" s="390"/>
      <c r="AM23" s="390"/>
      <c r="AN23" s="391"/>
      <c r="AO23" s="391">
        <v>1</v>
      </c>
      <c r="AP23" s="391"/>
      <c r="AQ23" s="392">
        <f t="shared" si="3"/>
        <v>2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  <c r="BF23" s="384"/>
      <c r="BG23" s="389"/>
      <c r="BH23" s="390"/>
      <c r="BI23" s="392">
        <f t="shared" si="5"/>
        <v>0</v>
      </c>
    </row>
    <row r="24" spans="1:61" ht="12.75" customHeight="1">
      <c r="A24" s="118">
        <v>21</v>
      </c>
      <c r="B24" s="126">
        <v>19</v>
      </c>
      <c r="C24" s="73" t="s">
        <v>387</v>
      </c>
      <c r="D24" s="377">
        <f t="shared" si="0"/>
        <v>2</v>
      </c>
      <c r="E24" s="48"/>
      <c r="F24" s="79"/>
      <c r="G24" s="80"/>
      <c r="H24" s="80"/>
      <c r="I24" s="80"/>
      <c r="J24" s="380">
        <v>1</v>
      </c>
      <c r="K24" s="80"/>
      <c r="L24" s="380">
        <v>1</v>
      </c>
      <c r="M24" s="81"/>
      <c r="N24" s="88">
        <f t="shared" si="1"/>
        <v>2</v>
      </c>
      <c r="O24" s="48"/>
      <c r="P24" s="79"/>
      <c r="Q24" s="80"/>
      <c r="R24" s="80"/>
      <c r="S24" s="80"/>
      <c r="T24" s="80">
        <v>2</v>
      </c>
      <c r="U24" s="80"/>
      <c r="V24" s="80"/>
      <c r="W24" s="81"/>
      <c r="X24" s="384"/>
      <c r="Y24" s="389"/>
      <c r="Z24" s="390"/>
      <c r="AA24" s="390"/>
      <c r="AB24" s="390"/>
      <c r="AC24" s="390">
        <v>1</v>
      </c>
      <c r="AD24" s="391"/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>
        <v>1</v>
      </c>
      <c r="AN24" s="391"/>
      <c r="AO24" s="391"/>
      <c r="AP24" s="391"/>
      <c r="AQ24" s="392">
        <f t="shared" si="3"/>
        <v>1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</row>
    <row r="25" spans="1:61" ht="12.75" customHeight="1">
      <c r="A25" s="118">
        <v>21</v>
      </c>
      <c r="B25" s="126">
        <v>21</v>
      </c>
      <c r="C25" s="72" t="s">
        <v>57</v>
      </c>
      <c r="D25" s="377">
        <f t="shared" si="0"/>
        <v>1</v>
      </c>
      <c r="E25" s="48"/>
      <c r="F25" s="79"/>
      <c r="G25" s="80"/>
      <c r="H25" s="80"/>
      <c r="I25" s="80"/>
      <c r="J25" s="380">
        <v>2</v>
      </c>
      <c r="K25" s="380">
        <v>1</v>
      </c>
      <c r="L25" s="80"/>
      <c r="M25" s="81"/>
      <c r="N25" s="88">
        <f t="shared" si="1"/>
        <v>3</v>
      </c>
      <c r="O25" s="48"/>
      <c r="P25" s="79"/>
      <c r="Q25" s="80"/>
      <c r="R25" s="80"/>
      <c r="S25" s="80"/>
      <c r="T25" s="80"/>
      <c r="U25" s="80">
        <v>1</v>
      </c>
      <c r="V25" s="80"/>
      <c r="W25" s="81"/>
      <c r="X25" s="384"/>
      <c r="Y25" s="389"/>
      <c r="Z25" s="390"/>
      <c r="AA25" s="390"/>
      <c r="AB25" s="390"/>
      <c r="AC25" s="390"/>
      <c r="AD25" s="391">
        <v>1</v>
      </c>
      <c r="AE25" s="391"/>
      <c r="AF25" s="391"/>
      <c r="AG25" s="392">
        <f t="shared" si="2"/>
        <v>1</v>
      </c>
      <c r="AH25" s="384"/>
      <c r="AI25" s="389"/>
      <c r="AJ25" s="390"/>
      <c r="AK25" s="390"/>
      <c r="AL25" s="390"/>
      <c r="AM25" s="390"/>
      <c r="AN25" s="391"/>
      <c r="AO25" s="391"/>
      <c r="AP25" s="391"/>
      <c r="AQ25" s="392">
        <f t="shared" si="3"/>
        <v>0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</row>
    <row r="26" spans="1:61" ht="12.75" customHeight="1">
      <c r="A26" s="118">
        <v>21</v>
      </c>
      <c r="B26" s="126">
        <v>14</v>
      </c>
      <c r="C26" s="73" t="s">
        <v>386</v>
      </c>
      <c r="D26" s="377">
        <f t="shared" si="0"/>
        <v>1</v>
      </c>
      <c r="E26" s="48"/>
      <c r="F26" s="79"/>
      <c r="G26" s="80"/>
      <c r="H26" s="80"/>
      <c r="I26" s="380">
        <v>1</v>
      </c>
      <c r="J26" s="80"/>
      <c r="K26" s="80"/>
      <c r="L26" s="80"/>
      <c r="M26" s="81"/>
      <c r="N26" s="88">
        <f t="shared" si="1"/>
        <v>1</v>
      </c>
      <c r="O26" s="48"/>
      <c r="P26" s="79"/>
      <c r="Q26" s="80"/>
      <c r="R26" s="80"/>
      <c r="S26" s="80">
        <v>1</v>
      </c>
      <c r="T26" s="80"/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</row>
    <row r="27" spans="1:61" ht="12.75" customHeight="1">
      <c r="A27" s="114" t="s">
        <v>52</v>
      </c>
      <c r="B27" s="127">
        <v>26</v>
      </c>
      <c r="C27" s="408" t="s">
        <v>22</v>
      </c>
      <c r="D27" s="377">
        <f t="shared" si="0"/>
        <v>0</v>
      </c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1"/>
        <v>0</v>
      </c>
      <c r="O27" s="48"/>
      <c r="P27" s="79"/>
      <c r="Q27" s="80"/>
      <c r="R27" s="80"/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</row>
    <row r="28" spans="1:61" ht="12.75" customHeight="1">
      <c r="A28" s="114" t="s">
        <v>52</v>
      </c>
      <c r="B28" s="127">
        <v>26</v>
      </c>
      <c r="C28" s="408" t="s">
        <v>105</v>
      </c>
      <c r="D28" s="377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0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</row>
    <row r="29" spans="1:61" ht="12.75" customHeight="1">
      <c r="A29" s="114" t="s">
        <v>52</v>
      </c>
      <c r="B29" s="127" t="s">
        <v>52</v>
      </c>
      <c r="C29" s="293" t="s">
        <v>24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</row>
    <row r="30" spans="1:61" ht="12.75" customHeight="1">
      <c r="A30" s="114" t="s">
        <v>52</v>
      </c>
      <c r="B30" s="127" t="s">
        <v>52</v>
      </c>
      <c r="C30" s="293" t="s">
        <v>152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</row>
    <row r="31" spans="1:61" ht="12.75" customHeight="1">
      <c r="A31" s="114" t="s">
        <v>52</v>
      </c>
      <c r="B31" s="127" t="s">
        <v>52</v>
      </c>
      <c r="C31" s="293" t="s">
        <v>56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</row>
    <row r="32" spans="1:61" ht="12.75" customHeight="1">
      <c r="A32" s="114" t="s">
        <v>52</v>
      </c>
      <c r="B32" s="127" t="s">
        <v>52</v>
      </c>
      <c r="C32" s="293" t="s">
        <v>154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</row>
    <row r="33" spans="1:61" ht="12.75" customHeight="1">
      <c r="A33" s="114" t="s">
        <v>52</v>
      </c>
      <c r="B33" s="127" t="s">
        <v>52</v>
      </c>
      <c r="C33" s="293" t="s">
        <v>51</v>
      </c>
      <c r="D33" s="377">
        <f>SUM(AG33+AQ33+AS33+BC33+BE33+BI33)</f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</row>
    <row r="34" spans="1:61" ht="12.75" customHeight="1">
      <c r="A34" s="114" t="s">
        <v>52</v>
      </c>
      <c r="B34" s="127">
        <v>18</v>
      </c>
      <c r="C34" s="293" t="s">
        <v>49</v>
      </c>
      <c r="D34" s="377">
        <f>SUM(AG34+AQ34+AS34+BC34+BE34+BI34)</f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</row>
    <row r="35" spans="1:61" ht="12.75" customHeight="1">
      <c r="A35" s="114" t="s">
        <v>52</v>
      </c>
      <c r="B35" s="127">
        <v>23</v>
      </c>
      <c r="C35" s="293" t="s">
        <v>237</v>
      </c>
      <c r="D35" s="377">
        <f>SUM(AG35+AQ35+AS35+BC35+BE35+BI35)</f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</row>
    <row r="36" spans="1:61" ht="12.75" customHeight="1">
      <c r="A36" s="114" t="s">
        <v>52</v>
      </c>
      <c r="B36" s="127">
        <v>26</v>
      </c>
      <c r="C36" s="408" t="s">
        <v>28</v>
      </c>
      <c r="D36" s="377">
        <f>SUM(AG36+AQ36+AS36+BC36+BE36+BI36)</f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</row>
    <row r="37" spans="1:61" ht="15" thickBot="1">
      <c r="A37" s="115" t="s">
        <v>52</v>
      </c>
      <c r="B37" s="128" t="s">
        <v>52</v>
      </c>
      <c r="C37" s="294" t="s">
        <v>43</v>
      </c>
      <c r="D37" s="188">
        <f>SUM(AG37+AQ37+AS37+BC37+BE37+BI37)</f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140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8</v>
      </c>
      <c r="G39" s="55">
        <f aca="true" t="shared" si="6" ref="G39:M39">SUM(G4:G37)</f>
        <v>5</v>
      </c>
      <c r="H39" s="55">
        <f t="shared" si="6"/>
        <v>36</v>
      </c>
      <c r="I39" s="54">
        <f t="shared" si="6"/>
        <v>10</v>
      </c>
      <c r="J39" s="55">
        <f t="shared" si="6"/>
        <v>39</v>
      </c>
      <c r="K39" s="55">
        <f t="shared" si="6"/>
        <v>9</v>
      </c>
      <c r="L39" s="55">
        <f t="shared" si="6"/>
        <v>24</v>
      </c>
      <c r="M39" s="55">
        <f t="shared" si="6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765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107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33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3">
    <mergeCell ref="BG1:BI2"/>
    <mergeCell ref="Y1:AG2"/>
    <mergeCell ref="AI1:AQ2"/>
    <mergeCell ref="AS1:AS3"/>
    <mergeCell ref="AU1:BC2"/>
    <mergeCell ref="BE1:BE3"/>
    <mergeCell ref="P1:W2"/>
    <mergeCell ref="A41:C42"/>
    <mergeCell ref="A1:A3"/>
    <mergeCell ref="B1:B3"/>
    <mergeCell ref="D1:D3"/>
    <mergeCell ref="F1:M2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8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16384" width="11.421875" style="20" customWidth="1"/>
  </cols>
  <sheetData>
    <row r="1" spans="1:67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</row>
    <row r="2" spans="1:67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</row>
    <row r="3" spans="1:67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</row>
    <row r="4" spans="1:67" ht="12.75" customHeight="1">
      <c r="A4" s="112">
        <v>1</v>
      </c>
      <c r="B4" s="124">
        <v>1</v>
      </c>
      <c r="C4" s="71" t="s">
        <v>26</v>
      </c>
      <c r="D4" s="187">
        <f aca="true" t="shared" si="0" ref="D4:D29">SUM(AG4+AQ4+AS4+BC4+BE4+BI4+BO4)</f>
        <v>606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60</v>
      </c>
      <c r="S4" s="41">
        <v>227</v>
      </c>
      <c r="T4" s="41">
        <v>60</v>
      </c>
      <c r="U4" s="41">
        <v>18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</row>
    <row r="5" spans="1:67" ht="12.75" customHeight="1">
      <c r="A5" s="113">
        <v>2</v>
      </c>
      <c r="B5" s="125">
        <v>2</v>
      </c>
      <c r="C5" s="73" t="s">
        <v>58</v>
      </c>
      <c r="D5" s="377">
        <f t="shared" si="0"/>
        <v>248</v>
      </c>
      <c r="E5" s="48"/>
      <c r="F5" s="79"/>
      <c r="G5" s="80"/>
      <c r="H5" s="380">
        <v>3</v>
      </c>
      <c r="I5" s="80"/>
      <c r="J5" s="380">
        <v>1</v>
      </c>
      <c r="K5" s="380">
        <v>1</v>
      </c>
      <c r="L5" s="380">
        <v>3</v>
      </c>
      <c r="M5" s="378">
        <v>1</v>
      </c>
      <c r="N5" s="88">
        <f t="shared" si="1"/>
        <v>9</v>
      </c>
      <c r="O5" s="48"/>
      <c r="P5" s="79"/>
      <c r="Q5" s="80"/>
      <c r="R5" s="80">
        <v>98</v>
      </c>
      <c r="S5" s="80"/>
      <c r="T5" s="80">
        <v>27</v>
      </c>
      <c r="U5" s="80">
        <v>22</v>
      </c>
      <c r="V5" s="80"/>
      <c r="W5" s="81">
        <v>1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</row>
    <row r="6" spans="1:67" ht="12.75" customHeight="1">
      <c r="A6" s="113">
        <v>3</v>
      </c>
      <c r="B6" s="126">
        <v>6</v>
      </c>
      <c r="C6" s="72" t="s">
        <v>16</v>
      </c>
      <c r="D6" s="377">
        <f t="shared" si="0"/>
        <v>199</v>
      </c>
      <c r="E6" s="48"/>
      <c r="F6" s="79"/>
      <c r="G6" s="80"/>
      <c r="H6" s="380">
        <v>2</v>
      </c>
      <c r="I6" s="80"/>
      <c r="J6" s="380">
        <v>1</v>
      </c>
      <c r="K6" s="380">
        <v>2</v>
      </c>
      <c r="L6" s="380">
        <v>1</v>
      </c>
      <c r="M6" s="81"/>
      <c r="N6" s="88">
        <f t="shared" si="1"/>
        <v>6</v>
      </c>
      <c r="O6" s="48"/>
      <c r="P6" s="79"/>
      <c r="Q6" s="80"/>
      <c r="R6" s="80">
        <v>135</v>
      </c>
      <c r="S6" s="80"/>
      <c r="T6" s="80">
        <v>1</v>
      </c>
      <c r="U6" s="80">
        <v>42</v>
      </c>
      <c r="V6" s="80">
        <v>1</v>
      </c>
      <c r="W6" s="81"/>
      <c r="X6" s="384"/>
      <c r="Y6" s="389"/>
      <c r="Z6" s="390"/>
      <c r="AA6" s="390">
        <v>15</v>
      </c>
      <c r="AB6" s="390"/>
      <c r="AC6" s="390">
        <v>1</v>
      </c>
      <c r="AD6" s="391">
        <v>6</v>
      </c>
      <c r="AE6" s="391"/>
      <c r="AF6" s="391"/>
      <c r="AG6" s="392">
        <f t="shared" si="2"/>
        <v>22</v>
      </c>
      <c r="AH6" s="384"/>
      <c r="AI6" s="389"/>
      <c r="AJ6" s="390"/>
      <c r="AK6" s="390">
        <v>10</v>
      </c>
      <c r="AL6" s="390"/>
      <c r="AM6" s="390"/>
      <c r="AN6" s="391">
        <v>8</v>
      </c>
      <c r="AO6" s="391">
        <v>1</v>
      </c>
      <c r="AP6" s="391"/>
      <c r="AQ6" s="392">
        <f t="shared" si="3"/>
        <v>19</v>
      </c>
      <c r="AR6" s="384"/>
      <c r="AS6" s="392">
        <v>30</v>
      </c>
      <c r="AT6" s="384"/>
      <c r="AU6" s="389"/>
      <c r="AV6" s="390"/>
      <c r="AW6" s="390">
        <v>20</v>
      </c>
      <c r="AX6" s="390"/>
      <c r="AY6" s="390"/>
      <c r="AZ6" s="391">
        <v>8</v>
      </c>
      <c r="BA6" s="391"/>
      <c r="BB6" s="391"/>
      <c r="BC6" s="392">
        <f t="shared" si="4"/>
        <v>28</v>
      </c>
      <c r="BD6" s="384"/>
      <c r="BE6" s="392">
        <v>60</v>
      </c>
      <c r="BF6" s="384"/>
      <c r="BG6" s="389"/>
      <c r="BH6" s="390"/>
      <c r="BI6" s="392">
        <f t="shared" si="5"/>
        <v>0</v>
      </c>
      <c r="BJ6" s="384"/>
      <c r="BK6" s="390">
        <v>30</v>
      </c>
      <c r="BL6" s="390"/>
      <c r="BM6" s="390"/>
      <c r="BN6" s="391">
        <v>10</v>
      </c>
      <c r="BO6" s="392">
        <f t="shared" si="6"/>
        <v>40</v>
      </c>
    </row>
    <row r="7" spans="1:67" ht="12.75" customHeight="1">
      <c r="A7" s="113">
        <v>4</v>
      </c>
      <c r="B7" s="125">
        <v>4</v>
      </c>
      <c r="C7" s="72" t="s">
        <v>15</v>
      </c>
      <c r="D7" s="377">
        <f t="shared" si="0"/>
        <v>184</v>
      </c>
      <c r="E7" s="48"/>
      <c r="F7" s="406">
        <v>3</v>
      </c>
      <c r="G7" s="80"/>
      <c r="H7" s="380">
        <v>4</v>
      </c>
      <c r="I7" s="80"/>
      <c r="J7" s="380">
        <v>2</v>
      </c>
      <c r="K7" s="80"/>
      <c r="L7" s="80"/>
      <c r="M7" s="81"/>
      <c r="N7" s="88">
        <f t="shared" si="1"/>
        <v>9</v>
      </c>
      <c r="O7" s="48"/>
      <c r="P7" s="79">
        <v>17</v>
      </c>
      <c r="Q7" s="80"/>
      <c r="R7" s="80">
        <v>85</v>
      </c>
      <c r="S7" s="80"/>
      <c r="T7" s="80">
        <v>2</v>
      </c>
      <c r="U7" s="80"/>
      <c r="V7" s="80"/>
      <c r="W7" s="81"/>
      <c r="X7" s="384"/>
      <c r="Y7" s="389"/>
      <c r="Z7" s="390"/>
      <c r="AA7" s="390">
        <v>2</v>
      </c>
      <c r="AB7" s="390"/>
      <c r="AC7" s="390"/>
      <c r="AD7" s="391"/>
      <c r="AE7" s="391"/>
      <c r="AF7" s="391"/>
      <c r="AG7" s="392">
        <f t="shared" si="2"/>
        <v>2</v>
      </c>
      <c r="AH7" s="384"/>
      <c r="AI7" s="389">
        <v>17</v>
      </c>
      <c r="AJ7" s="390"/>
      <c r="AK7" s="390">
        <v>17</v>
      </c>
      <c r="AL7" s="390"/>
      <c r="AM7" s="390">
        <v>2</v>
      </c>
      <c r="AN7" s="391"/>
      <c r="AO7" s="391"/>
      <c r="AP7" s="391"/>
      <c r="AQ7" s="392">
        <f t="shared" si="3"/>
        <v>36</v>
      </c>
      <c r="AR7" s="384"/>
      <c r="AS7" s="392">
        <v>30</v>
      </c>
      <c r="AT7" s="384"/>
      <c r="AU7" s="389"/>
      <c r="AV7" s="390"/>
      <c r="AW7" s="390">
        <v>21</v>
      </c>
      <c r="AX7" s="390"/>
      <c r="AY7" s="390"/>
      <c r="AZ7" s="391"/>
      <c r="BA7" s="391"/>
      <c r="BB7" s="391"/>
      <c r="BC7" s="392">
        <f t="shared" si="4"/>
        <v>21</v>
      </c>
      <c r="BD7" s="384"/>
      <c r="BE7" s="392">
        <v>20</v>
      </c>
      <c r="BF7" s="384"/>
      <c r="BG7" s="389">
        <v>75</v>
      </c>
      <c r="BH7" s="390"/>
      <c r="BI7" s="392">
        <f t="shared" si="5"/>
        <v>75</v>
      </c>
      <c r="BJ7" s="384"/>
      <c r="BK7" s="390"/>
      <c r="BL7" s="390"/>
      <c r="BM7" s="390"/>
      <c r="BN7" s="391"/>
      <c r="BO7" s="392">
        <f t="shared" si="6"/>
        <v>0</v>
      </c>
    </row>
    <row r="8" spans="1:67" ht="12.75" customHeight="1">
      <c r="A8" s="113">
        <v>5</v>
      </c>
      <c r="B8" s="126">
        <v>17</v>
      </c>
      <c r="C8" s="72" t="s">
        <v>17</v>
      </c>
      <c r="D8" s="377">
        <f t="shared" si="0"/>
        <v>167</v>
      </c>
      <c r="E8" s="48"/>
      <c r="F8" s="79"/>
      <c r="G8" s="80"/>
      <c r="H8" s="380">
        <v>1</v>
      </c>
      <c r="I8" s="380">
        <v>1</v>
      </c>
      <c r="J8" s="80"/>
      <c r="K8" s="380">
        <v>1</v>
      </c>
      <c r="L8" s="380">
        <v>2</v>
      </c>
      <c r="M8" s="81"/>
      <c r="N8" s="88">
        <f t="shared" si="1"/>
        <v>5</v>
      </c>
      <c r="O8" s="48"/>
      <c r="P8" s="79"/>
      <c r="Q8" s="80"/>
      <c r="R8" s="80">
        <v>40</v>
      </c>
      <c r="S8" s="80">
        <v>20</v>
      </c>
      <c r="T8" s="80"/>
      <c r="U8" s="80">
        <v>65</v>
      </c>
      <c r="V8" s="80">
        <v>42</v>
      </c>
      <c r="W8" s="81"/>
      <c r="X8" s="384"/>
      <c r="Y8" s="389"/>
      <c r="Z8" s="390"/>
      <c r="AA8" s="390">
        <v>1</v>
      </c>
      <c r="AB8" s="390">
        <v>1</v>
      </c>
      <c r="AC8" s="390"/>
      <c r="AD8" s="391">
        <v>10</v>
      </c>
      <c r="AE8" s="391">
        <v>30</v>
      </c>
      <c r="AF8" s="391"/>
      <c r="AG8" s="392">
        <f t="shared" si="2"/>
        <v>42</v>
      </c>
      <c r="AH8" s="384"/>
      <c r="AI8" s="389"/>
      <c r="AJ8" s="390"/>
      <c r="AK8" s="390">
        <v>8</v>
      </c>
      <c r="AL8" s="390">
        <v>8</v>
      </c>
      <c r="AM8" s="390"/>
      <c r="AN8" s="391">
        <v>15</v>
      </c>
      <c r="AO8" s="391">
        <v>1</v>
      </c>
      <c r="AP8" s="391"/>
      <c r="AQ8" s="392">
        <f t="shared" si="3"/>
        <v>32</v>
      </c>
      <c r="AR8" s="384"/>
      <c r="AS8" s="392">
        <v>40</v>
      </c>
      <c r="AT8" s="384"/>
      <c r="AU8" s="389"/>
      <c r="AV8" s="390"/>
      <c r="AW8" s="390">
        <v>1</v>
      </c>
      <c r="AX8" s="390">
        <v>1</v>
      </c>
      <c r="AY8" s="390"/>
      <c r="AZ8" s="391">
        <v>10</v>
      </c>
      <c r="BA8" s="391">
        <v>1</v>
      </c>
      <c r="BB8" s="391"/>
      <c r="BC8" s="392">
        <f t="shared" si="4"/>
        <v>13</v>
      </c>
      <c r="BD8" s="384"/>
      <c r="BE8" s="392">
        <v>40</v>
      </c>
      <c r="BF8" s="384"/>
      <c r="BG8" s="389"/>
      <c r="BH8" s="390"/>
      <c r="BI8" s="392">
        <f t="shared" si="5"/>
        <v>0</v>
      </c>
      <c r="BJ8" s="384"/>
      <c r="BK8" s="390"/>
      <c r="BL8" s="390"/>
      <c r="BM8" s="390"/>
      <c r="BN8" s="391"/>
      <c r="BO8" s="392">
        <f t="shared" si="6"/>
        <v>0</v>
      </c>
    </row>
    <row r="9" spans="1:67" ht="12.75" customHeight="1">
      <c r="A9" s="118">
        <v>6</v>
      </c>
      <c r="B9" s="125">
        <v>11</v>
      </c>
      <c r="C9" s="73" t="s">
        <v>42</v>
      </c>
      <c r="D9" s="377">
        <f t="shared" si="0"/>
        <v>115</v>
      </c>
      <c r="E9" s="48"/>
      <c r="F9" s="79"/>
      <c r="G9" s="80"/>
      <c r="H9" s="380">
        <v>2</v>
      </c>
      <c r="I9" s="380">
        <v>1</v>
      </c>
      <c r="J9" s="380">
        <v>3</v>
      </c>
      <c r="K9" s="80"/>
      <c r="L9" s="380">
        <v>3</v>
      </c>
      <c r="M9" s="81"/>
      <c r="N9" s="88">
        <f t="shared" si="1"/>
        <v>9</v>
      </c>
      <c r="O9" s="48"/>
      <c r="P9" s="79"/>
      <c r="Q9" s="80"/>
      <c r="R9" s="80">
        <v>3</v>
      </c>
      <c r="S9" s="80">
        <v>7</v>
      </c>
      <c r="T9" s="80">
        <v>93</v>
      </c>
      <c r="U9" s="80"/>
      <c r="V9" s="80">
        <v>12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</row>
    <row r="10" spans="1:67" ht="12.75" customHeight="1">
      <c r="A10" s="113">
        <v>7</v>
      </c>
      <c r="B10" s="125">
        <v>9</v>
      </c>
      <c r="C10" s="73" t="s">
        <v>25</v>
      </c>
      <c r="D10" s="377">
        <f t="shared" si="0"/>
        <v>90</v>
      </c>
      <c r="E10" s="48"/>
      <c r="F10" s="79"/>
      <c r="G10" s="380">
        <v>1</v>
      </c>
      <c r="H10" s="380">
        <v>1</v>
      </c>
      <c r="I10" s="80"/>
      <c r="J10" s="380">
        <v>8</v>
      </c>
      <c r="K10" s="80"/>
      <c r="L10" s="380">
        <v>2</v>
      </c>
      <c r="M10" s="81"/>
      <c r="N10" s="88">
        <f t="shared" si="1"/>
        <v>12</v>
      </c>
      <c r="O10" s="48"/>
      <c r="P10" s="79"/>
      <c r="Q10" s="80">
        <v>25</v>
      </c>
      <c r="R10" s="80">
        <v>2</v>
      </c>
      <c r="S10" s="80"/>
      <c r="T10" s="80">
        <v>45</v>
      </c>
      <c r="U10" s="80"/>
      <c r="V10" s="80">
        <v>18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  <c r="BJ10" s="384"/>
      <c r="BK10" s="390"/>
      <c r="BL10" s="390"/>
      <c r="BM10" s="390"/>
      <c r="BN10" s="391"/>
      <c r="BO10" s="392">
        <f t="shared" si="6"/>
        <v>0</v>
      </c>
    </row>
    <row r="11" spans="1:67" ht="12.75" customHeight="1">
      <c r="A11" s="113">
        <v>8</v>
      </c>
      <c r="B11" s="126">
        <v>8</v>
      </c>
      <c r="C11" s="73" t="s">
        <v>753</v>
      </c>
      <c r="D11" s="377">
        <f t="shared" si="0"/>
        <v>83</v>
      </c>
      <c r="E11" s="48"/>
      <c r="F11" s="79"/>
      <c r="G11" s="80"/>
      <c r="H11" s="380">
        <v>1</v>
      </c>
      <c r="I11" s="380">
        <v>1</v>
      </c>
      <c r="J11" s="380">
        <v>4</v>
      </c>
      <c r="K11" s="380">
        <v>1</v>
      </c>
      <c r="L11" s="80"/>
      <c r="M11" s="378">
        <v>1</v>
      </c>
      <c r="N11" s="88">
        <f t="shared" si="1"/>
        <v>8</v>
      </c>
      <c r="O11" s="48"/>
      <c r="P11" s="79"/>
      <c r="Q11" s="80"/>
      <c r="R11" s="80">
        <v>1</v>
      </c>
      <c r="S11" s="80">
        <v>65</v>
      </c>
      <c r="T11" s="80">
        <v>5</v>
      </c>
      <c r="U11" s="80">
        <v>1</v>
      </c>
      <c r="V11" s="80"/>
      <c r="W11" s="81">
        <v>1</v>
      </c>
      <c r="X11" s="384"/>
      <c r="Y11" s="389"/>
      <c r="Z11" s="390"/>
      <c r="AA11" s="390"/>
      <c r="AB11" s="390"/>
      <c r="AC11" s="390"/>
      <c r="AD11" s="391"/>
      <c r="AE11" s="391"/>
      <c r="AF11" s="391"/>
      <c r="AG11" s="392">
        <f t="shared" si="2"/>
        <v>0</v>
      </c>
      <c r="AH11" s="384"/>
      <c r="AI11" s="389"/>
      <c r="AJ11" s="390"/>
      <c r="AK11" s="390">
        <v>1</v>
      </c>
      <c r="AL11" s="390">
        <v>20</v>
      </c>
      <c r="AM11" s="390">
        <v>4</v>
      </c>
      <c r="AN11" s="391">
        <v>1</v>
      </c>
      <c r="AO11" s="391"/>
      <c r="AP11" s="391">
        <v>1</v>
      </c>
      <c r="AQ11" s="392">
        <f t="shared" si="3"/>
        <v>27</v>
      </c>
      <c r="AR11" s="384"/>
      <c r="AS11" s="392">
        <v>10</v>
      </c>
      <c r="AT11" s="384"/>
      <c r="AU11" s="389"/>
      <c r="AV11" s="390"/>
      <c r="AW11" s="390"/>
      <c r="AX11" s="390">
        <v>15</v>
      </c>
      <c r="AY11" s="390">
        <v>1</v>
      </c>
      <c r="AZ11" s="391"/>
      <c r="BA11" s="391"/>
      <c r="BB11" s="391"/>
      <c r="BC11" s="392">
        <f t="shared" si="4"/>
        <v>16</v>
      </c>
      <c r="BD11" s="384"/>
      <c r="BE11" s="392">
        <v>20</v>
      </c>
      <c r="BF11" s="384"/>
      <c r="BG11" s="389"/>
      <c r="BH11" s="390">
        <v>10</v>
      </c>
      <c r="BI11" s="392">
        <f t="shared" si="5"/>
        <v>10</v>
      </c>
      <c r="BJ11" s="384"/>
      <c r="BK11" s="390"/>
      <c r="BL11" s="390"/>
      <c r="BM11" s="390"/>
      <c r="BN11" s="391"/>
      <c r="BO11" s="392">
        <f t="shared" si="6"/>
        <v>0</v>
      </c>
    </row>
    <row r="12" spans="1:67" ht="12.75" customHeight="1">
      <c r="A12" s="113">
        <v>9</v>
      </c>
      <c r="B12" s="125">
        <v>12</v>
      </c>
      <c r="C12" s="73" t="s">
        <v>18</v>
      </c>
      <c r="D12" s="377">
        <f t="shared" si="0"/>
        <v>76</v>
      </c>
      <c r="E12" s="48"/>
      <c r="F12" s="406">
        <v>1</v>
      </c>
      <c r="G12" s="380">
        <v>1</v>
      </c>
      <c r="H12" s="380">
        <v>1</v>
      </c>
      <c r="I12" s="80"/>
      <c r="J12" s="380">
        <v>2</v>
      </c>
      <c r="K12" s="80"/>
      <c r="L12" s="80"/>
      <c r="M12" s="378">
        <v>1</v>
      </c>
      <c r="N12" s="88">
        <f t="shared" si="1"/>
        <v>6</v>
      </c>
      <c r="O12" s="48"/>
      <c r="P12" s="79">
        <v>23</v>
      </c>
      <c r="Q12" s="80">
        <v>10</v>
      </c>
      <c r="R12" s="80">
        <v>13</v>
      </c>
      <c r="S12" s="80"/>
      <c r="T12" s="80">
        <v>14</v>
      </c>
      <c r="U12" s="80"/>
      <c r="V12" s="80"/>
      <c r="W12" s="81">
        <v>16</v>
      </c>
      <c r="X12" s="384"/>
      <c r="Y12" s="389">
        <v>15</v>
      </c>
      <c r="Z12" s="390"/>
      <c r="AA12" s="390">
        <v>1</v>
      </c>
      <c r="AB12" s="390"/>
      <c r="AC12" s="390">
        <v>1</v>
      </c>
      <c r="AD12" s="391"/>
      <c r="AE12" s="391"/>
      <c r="AF12" s="391">
        <v>15</v>
      </c>
      <c r="AG12" s="392">
        <f t="shared" si="2"/>
        <v>32</v>
      </c>
      <c r="AH12" s="384"/>
      <c r="AI12" s="389">
        <v>8</v>
      </c>
      <c r="AJ12" s="390">
        <v>10</v>
      </c>
      <c r="AK12" s="390">
        <v>1</v>
      </c>
      <c r="AL12" s="390"/>
      <c r="AM12" s="390">
        <v>2</v>
      </c>
      <c r="AN12" s="391"/>
      <c r="AO12" s="391"/>
      <c r="AP12" s="391">
        <v>1</v>
      </c>
      <c r="AQ12" s="392">
        <f t="shared" si="3"/>
        <v>22</v>
      </c>
      <c r="AR12" s="384"/>
      <c r="AS12" s="392">
        <v>20</v>
      </c>
      <c r="AT12" s="384"/>
      <c r="AU12" s="389"/>
      <c r="AV12" s="390"/>
      <c r="AW12" s="390">
        <v>1</v>
      </c>
      <c r="AX12" s="390"/>
      <c r="AY12" s="390">
        <v>1</v>
      </c>
      <c r="AZ12" s="391"/>
      <c r="BA12" s="391"/>
      <c r="BB12" s="391"/>
      <c r="BC12" s="392">
        <f t="shared" si="4"/>
        <v>2</v>
      </c>
      <c r="BD12" s="384"/>
      <c r="BE12" s="392"/>
      <c r="BF12" s="384"/>
      <c r="BG12" s="389"/>
      <c r="BH12" s="390"/>
      <c r="BI12" s="392">
        <f t="shared" si="5"/>
        <v>0</v>
      </c>
      <c r="BJ12" s="384"/>
      <c r="BK12" s="390"/>
      <c r="BL12" s="390"/>
      <c r="BM12" s="390"/>
      <c r="BN12" s="391"/>
      <c r="BO12" s="392">
        <f t="shared" si="6"/>
        <v>0</v>
      </c>
    </row>
    <row r="13" spans="1:67" ht="12.75" customHeight="1">
      <c r="A13" s="113">
        <v>10</v>
      </c>
      <c r="B13" s="126">
        <v>20</v>
      </c>
      <c r="C13" s="72" t="s">
        <v>39</v>
      </c>
      <c r="D13" s="377">
        <f t="shared" si="0"/>
        <v>59</v>
      </c>
      <c r="E13" s="48"/>
      <c r="F13" s="79"/>
      <c r="G13" s="80"/>
      <c r="H13" s="380">
        <v>4</v>
      </c>
      <c r="I13" s="80"/>
      <c r="J13" s="80"/>
      <c r="K13" s="380">
        <v>1</v>
      </c>
      <c r="L13" s="380">
        <v>1</v>
      </c>
      <c r="M13" s="81"/>
      <c r="N13" s="88">
        <f t="shared" si="1"/>
        <v>6</v>
      </c>
      <c r="O13" s="48"/>
      <c r="P13" s="79"/>
      <c r="Q13" s="80"/>
      <c r="R13" s="80">
        <v>16</v>
      </c>
      <c r="S13" s="80"/>
      <c r="T13" s="80"/>
      <c r="U13" s="80">
        <v>32</v>
      </c>
      <c r="V13" s="80">
        <v>1</v>
      </c>
      <c r="W13" s="81"/>
      <c r="X13" s="384"/>
      <c r="Y13" s="389"/>
      <c r="Z13" s="390"/>
      <c r="AA13" s="390"/>
      <c r="AB13" s="390"/>
      <c r="AC13" s="390"/>
      <c r="AD13" s="391">
        <v>1</v>
      </c>
      <c r="AE13" s="391"/>
      <c r="AF13" s="391"/>
      <c r="AG13" s="392">
        <f t="shared" si="2"/>
        <v>1</v>
      </c>
      <c r="AH13" s="384"/>
      <c r="AI13" s="389"/>
      <c r="AJ13" s="390"/>
      <c r="AK13" s="390">
        <v>4</v>
      </c>
      <c r="AL13" s="390"/>
      <c r="AM13" s="390"/>
      <c r="AN13" s="391">
        <v>20</v>
      </c>
      <c r="AO13" s="391">
        <v>1</v>
      </c>
      <c r="AP13" s="391"/>
      <c r="AQ13" s="392">
        <f t="shared" si="3"/>
        <v>25</v>
      </c>
      <c r="AR13" s="384"/>
      <c r="AS13" s="392">
        <v>30</v>
      </c>
      <c r="AT13" s="384"/>
      <c r="AU13" s="389"/>
      <c r="AV13" s="390"/>
      <c r="AW13" s="390">
        <v>2</v>
      </c>
      <c r="AX13" s="390"/>
      <c r="AY13" s="390"/>
      <c r="AZ13" s="391">
        <v>1</v>
      </c>
      <c r="BA13" s="391"/>
      <c r="BB13" s="391"/>
      <c r="BC13" s="392">
        <f t="shared" si="4"/>
        <v>3</v>
      </c>
      <c r="BD13" s="384"/>
      <c r="BE13" s="392"/>
      <c r="BF13" s="384"/>
      <c r="BG13" s="389"/>
      <c r="BH13" s="390"/>
      <c r="BI13" s="392">
        <f t="shared" si="5"/>
        <v>0</v>
      </c>
      <c r="BJ13" s="384"/>
      <c r="BK13" s="390"/>
      <c r="BL13" s="390"/>
      <c r="BM13" s="390"/>
      <c r="BN13" s="391"/>
      <c r="BO13" s="392">
        <f t="shared" si="6"/>
        <v>0</v>
      </c>
    </row>
    <row r="14" spans="1:67" ht="12.75" customHeight="1">
      <c r="A14" s="113">
        <v>11</v>
      </c>
      <c r="B14" s="125">
        <v>3</v>
      </c>
      <c r="C14" s="72" t="s">
        <v>151</v>
      </c>
      <c r="D14" s="377">
        <f t="shared" si="0"/>
        <v>54</v>
      </c>
      <c r="E14" s="48"/>
      <c r="F14" s="79"/>
      <c r="G14" s="80"/>
      <c r="H14" s="380">
        <v>2</v>
      </c>
      <c r="I14" s="80"/>
      <c r="J14" s="380">
        <v>1</v>
      </c>
      <c r="K14" s="380">
        <v>1</v>
      </c>
      <c r="L14" s="380">
        <v>1</v>
      </c>
      <c r="M14" s="378">
        <v>2</v>
      </c>
      <c r="N14" s="88">
        <f t="shared" si="1"/>
        <v>7</v>
      </c>
      <c r="O14" s="48"/>
      <c r="P14" s="79"/>
      <c r="Q14" s="80"/>
      <c r="R14" s="80">
        <v>33</v>
      </c>
      <c r="S14" s="80"/>
      <c r="T14" s="80">
        <v>2</v>
      </c>
      <c r="U14" s="80"/>
      <c r="V14" s="80">
        <v>2</v>
      </c>
      <c r="W14" s="81">
        <v>17</v>
      </c>
      <c r="X14" s="384"/>
      <c r="Y14" s="389"/>
      <c r="Z14" s="390"/>
      <c r="AA14" s="390"/>
      <c r="AB14" s="390"/>
      <c r="AC14" s="390"/>
      <c r="AD14" s="391"/>
      <c r="AE14" s="391">
        <v>1</v>
      </c>
      <c r="AF14" s="391">
        <v>16</v>
      </c>
      <c r="AG14" s="392">
        <f t="shared" si="2"/>
        <v>17</v>
      </c>
      <c r="AH14" s="384"/>
      <c r="AI14" s="389"/>
      <c r="AJ14" s="390"/>
      <c r="AK14" s="390">
        <v>2</v>
      </c>
      <c r="AL14" s="390"/>
      <c r="AM14" s="390">
        <v>2</v>
      </c>
      <c r="AN14" s="391"/>
      <c r="AO14" s="391">
        <v>1</v>
      </c>
      <c r="AP14" s="391">
        <v>1</v>
      </c>
      <c r="AQ14" s="392">
        <f t="shared" si="3"/>
        <v>6</v>
      </c>
      <c r="AR14" s="384"/>
      <c r="AS14" s="392">
        <v>10</v>
      </c>
      <c r="AT14" s="384"/>
      <c r="AU14" s="389"/>
      <c r="AV14" s="390"/>
      <c r="AW14" s="390">
        <v>1</v>
      </c>
      <c r="AX14" s="390"/>
      <c r="AY14" s="390"/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</row>
    <row r="15" spans="1:67" ht="12.75" customHeight="1">
      <c r="A15" s="113">
        <v>12</v>
      </c>
      <c r="B15" s="126">
        <v>15</v>
      </c>
      <c r="C15" s="73" t="s">
        <v>755</v>
      </c>
      <c r="D15" s="377">
        <f t="shared" si="0"/>
        <v>51</v>
      </c>
      <c r="E15" s="48"/>
      <c r="F15" s="79"/>
      <c r="G15" s="80"/>
      <c r="H15" s="80"/>
      <c r="I15" s="80"/>
      <c r="J15" s="380">
        <v>1</v>
      </c>
      <c r="K15" s="80"/>
      <c r="L15" s="80"/>
      <c r="M15" s="378">
        <v>1</v>
      </c>
      <c r="N15" s="88">
        <f t="shared" si="1"/>
        <v>2</v>
      </c>
      <c r="O15" s="48"/>
      <c r="P15" s="79"/>
      <c r="Q15" s="80"/>
      <c r="R15" s="80"/>
      <c r="S15" s="80"/>
      <c r="T15" s="80"/>
      <c r="U15" s="80"/>
      <c r="V15" s="80"/>
      <c r="W15" s="81">
        <v>1</v>
      </c>
      <c r="X15" s="384"/>
      <c r="Y15" s="389"/>
      <c r="Z15" s="390"/>
      <c r="AA15" s="390"/>
      <c r="AB15" s="390"/>
      <c r="AC15" s="390"/>
      <c r="AD15" s="391"/>
      <c r="AE15" s="391"/>
      <c r="AF15" s="391"/>
      <c r="AG15" s="392">
        <f t="shared" si="2"/>
        <v>0</v>
      </c>
      <c r="AH15" s="384"/>
      <c r="AI15" s="389"/>
      <c r="AJ15" s="390"/>
      <c r="AK15" s="390"/>
      <c r="AL15" s="390"/>
      <c r="AM15" s="390"/>
      <c r="AN15" s="391"/>
      <c r="AO15" s="391"/>
      <c r="AP15" s="391">
        <v>1</v>
      </c>
      <c r="AQ15" s="392">
        <f t="shared" si="3"/>
        <v>1</v>
      </c>
      <c r="AR15" s="384"/>
      <c r="AS15" s="392"/>
      <c r="AT15" s="384"/>
      <c r="AU15" s="389"/>
      <c r="AV15" s="390"/>
      <c r="AW15" s="390"/>
      <c r="AX15" s="390"/>
      <c r="AY15" s="390"/>
      <c r="AZ15" s="391"/>
      <c r="BA15" s="391"/>
      <c r="BB15" s="391"/>
      <c r="BC15" s="392">
        <f t="shared" si="4"/>
        <v>0</v>
      </c>
      <c r="BD15" s="384"/>
      <c r="BE15" s="392"/>
      <c r="BF15" s="384"/>
      <c r="BG15" s="389">
        <v>50</v>
      </c>
      <c r="BH15" s="390"/>
      <c r="BI15" s="392">
        <f t="shared" si="5"/>
        <v>50</v>
      </c>
      <c r="BJ15" s="384"/>
      <c r="BK15" s="390"/>
      <c r="BL15" s="390"/>
      <c r="BM15" s="390"/>
      <c r="BN15" s="391"/>
      <c r="BO15" s="392">
        <f t="shared" si="6"/>
        <v>0</v>
      </c>
    </row>
    <row r="16" spans="1:67" ht="12.75" customHeight="1">
      <c r="A16" s="118">
        <v>13</v>
      </c>
      <c r="B16" s="126">
        <v>13</v>
      </c>
      <c r="C16" s="72" t="s">
        <v>23</v>
      </c>
      <c r="D16" s="377">
        <f t="shared" si="0"/>
        <v>47</v>
      </c>
      <c r="E16" s="48"/>
      <c r="F16" s="79"/>
      <c r="G16" s="80"/>
      <c r="H16" s="380">
        <v>2</v>
      </c>
      <c r="I16" s="380">
        <v>1</v>
      </c>
      <c r="J16" s="380">
        <v>2</v>
      </c>
      <c r="K16" s="80"/>
      <c r="L16" s="380">
        <v>2</v>
      </c>
      <c r="M16" s="81"/>
      <c r="N16" s="88">
        <f t="shared" si="1"/>
        <v>7</v>
      </c>
      <c r="O16" s="48"/>
      <c r="P16" s="79"/>
      <c r="Q16" s="80"/>
      <c r="R16" s="80">
        <v>5</v>
      </c>
      <c r="S16" s="80">
        <v>26</v>
      </c>
      <c r="T16" s="80">
        <v>2</v>
      </c>
      <c r="U16" s="80"/>
      <c r="V16" s="80">
        <v>14</v>
      </c>
      <c r="W16" s="81"/>
      <c r="X16" s="384"/>
      <c r="Y16" s="389"/>
      <c r="Z16" s="390"/>
      <c r="AA16" s="390">
        <v>2</v>
      </c>
      <c r="AB16" s="390">
        <v>15</v>
      </c>
      <c r="AC16" s="390">
        <v>1</v>
      </c>
      <c r="AD16" s="391"/>
      <c r="AE16" s="391">
        <v>2</v>
      </c>
      <c r="AF16" s="391"/>
      <c r="AG16" s="392">
        <f t="shared" si="2"/>
        <v>20</v>
      </c>
      <c r="AH16" s="384"/>
      <c r="AI16" s="389"/>
      <c r="AJ16" s="390"/>
      <c r="AK16" s="390">
        <v>3</v>
      </c>
      <c r="AL16" s="390">
        <v>10</v>
      </c>
      <c r="AM16" s="390">
        <v>2</v>
      </c>
      <c r="AN16" s="391"/>
      <c r="AO16" s="391"/>
      <c r="AP16" s="391"/>
      <c r="AQ16" s="392">
        <f t="shared" si="3"/>
        <v>15</v>
      </c>
      <c r="AR16" s="384"/>
      <c r="AS16" s="392">
        <v>10</v>
      </c>
      <c r="AT16" s="384"/>
      <c r="AU16" s="389"/>
      <c r="AV16" s="390"/>
      <c r="AW16" s="390"/>
      <c r="AX16" s="390">
        <v>1</v>
      </c>
      <c r="AY16" s="390"/>
      <c r="AZ16" s="391"/>
      <c r="BA16" s="391">
        <v>1</v>
      </c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</row>
    <row r="17" spans="1:67" ht="12.75" customHeight="1">
      <c r="A17" s="118">
        <v>14</v>
      </c>
      <c r="B17" s="126">
        <v>7</v>
      </c>
      <c r="C17" s="73" t="s">
        <v>754</v>
      </c>
      <c r="D17" s="377">
        <f t="shared" si="0"/>
        <v>45</v>
      </c>
      <c r="E17" s="48"/>
      <c r="F17" s="79"/>
      <c r="G17" s="80"/>
      <c r="H17" s="380">
        <v>2</v>
      </c>
      <c r="I17" s="80"/>
      <c r="J17" s="80"/>
      <c r="K17" s="80"/>
      <c r="L17" s="380">
        <v>3</v>
      </c>
      <c r="M17" s="81"/>
      <c r="N17" s="88">
        <f t="shared" si="1"/>
        <v>5</v>
      </c>
      <c r="O17" s="48"/>
      <c r="P17" s="79"/>
      <c r="Q17" s="80"/>
      <c r="R17" s="80">
        <v>2</v>
      </c>
      <c r="S17" s="80"/>
      <c r="T17" s="80">
        <v>41</v>
      </c>
      <c r="U17" s="80"/>
      <c r="V17" s="80">
        <v>2</v>
      </c>
      <c r="W17" s="81"/>
      <c r="X17" s="384"/>
      <c r="Y17" s="389"/>
      <c r="Z17" s="390"/>
      <c r="AA17" s="390"/>
      <c r="AB17" s="390"/>
      <c r="AC17" s="390"/>
      <c r="AD17" s="391"/>
      <c r="AE17" s="391"/>
      <c r="AF17" s="391"/>
      <c r="AG17" s="392">
        <f t="shared" si="2"/>
        <v>0</v>
      </c>
      <c r="AH17" s="384"/>
      <c r="AI17" s="389"/>
      <c r="AJ17" s="390"/>
      <c r="AK17" s="390">
        <v>2</v>
      </c>
      <c r="AL17" s="390"/>
      <c r="AM17" s="390">
        <v>10</v>
      </c>
      <c r="AN17" s="391"/>
      <c r="AO17" s="391">
        <v>2</v>
      </c>
      <c r="AP17" s="391"/>
      <c r="AQ17" s="392">
        <f t="shared" si="3"/>
        <v>14</v>
      </c>
      <c r="AR17" s="384"/>
      <c r="AS17" s="392">
        <v>10</v>
      </c>
      <c r="AT17" s="384"/>
      <c r="AU17" s="389"/>
      <c r="AV17" s="390"/>
      <c r="AW17" s="390"/>
      <c r="AX17" s="390"/>
      <c r="AY17" s="390">
        <v>1</v>
      </c>
      <c r="AZ17" s="391"/>
      <c r="BA17" s="391"/>
      <c r="BB17" s="391"/>
      <c r="BC17" s="392">
        <f t="shared" si="4"/>
        <v>1</v>
      </c>
      <c r="BD17" s="384"/>
      <c r="BE17" s="392">
        <v>20</v>
      </c>
      <c r="BF17" s="384"/>
      <c r="BG17" s="389"/>
      <c r="BH17" s="390"/>
      <c r="BI17" s="392">
        <f t="shared" si="5"/>
        <v>0</v>
      </c>
      <c r="BJ17" s="384"/>
      <c r="BK17" s="390"/>
      <c r="BL17" s="390"/>
      <c r="BM17" s="390"/>
      <c r="BN17" s="391"/>
      <c r="BO17" s="392">
        <f t="shared" si="6"/>
        <v>0</v>
      </c>
    </row>
    <row r="18" spans="1:67" ht="12.75" customHeight="1">
      <c r="A18" s="118">
        <v>15</v>
      </c>
      <c r="B18" s="125">
        <v>5</v>
      </c>
      <c r="C18" s="72" t="s">
        <v>153</v>
      </c>
      <c r="D18" s="377">
        <f t="shared" si="0"/>
        <v>40</v>
      </c>
      <c r="E18" s="48"/>
      <c r="F18" s="79"/>
      <c r="G18" s="80"/>
      <c r="H18" s="380">
        <v>2</v>
      </c>
      <c r="I18" s="80"/>
      <c r="J18" s="380">
        <v>3</v>
      </c>
      <c r="K18" s="80"/>
      <c r="L18" s="380">
        <v>1</v>
      </c>
      <c r="M18" s="378">
        <v>1</v>
      </c>
      <c r="N18" s="88">
        <f t="shared" si="1"/>
        <v>7</v>
      </c>
      <c r="O18" s="48"/>
      <c r="P18" s="79"/>
      <c r="Q18" s="80"/>
      <c r="R18" s="80">
        <v>16</v>
      </c>
      <c r="S18" s="80"/>
      <c r="T18" s="80">
        <v>14</v>
      </c>
      <c r="U18" s="80"/>
      <c r="V18" s="80">
        <v>9</v>
      </c>
      <c r="W18" s="81">
        <v>11</v>
      </c>
      <c r="X18" s="384"/>
      <c r="Y18" s="389"/>
      <c r="Z18" s="390"/>
      <c r="AA18" s="390">
        <v>2</v>
      </c>
      <c r="AB18" s="390"/>
      <c r="AC18" s="390">
        <v>1</v>
      </c>
      <c r="AD18" s="391"/>
      <c r="AE18" s="391">
        <v>8</v>
      </c>
      <c r="AF18" s="391"/>
      <c r="AG18" s="392">
        <f t="shared" si="2"/>
        <v>11</v>
      </c>
      <c r="AH18" s="384"/>
      <c r="AI18" s="389"/>
      <c r="AJ18" s="390"/>
      <c r="AK18" s="390">
        <v>2</v>
      </c>
      <c r="AL18" s="390"/>
      <c r="AM18" s="390">
        <v>3</v>
      </c>
      <c r="AN18" s="391"/>
      <c r="AO18" s="391">
        <v>1</v>
      </c>
      <c r="AP18" s="391">
        <v>1</v>
      </c>
      <c r="AQ18" s="392">
        <f t="shared" si="3"/>
        <v>7</v>
      </c>
      <c r="AR18" s="384"/>
      <c r="AS18" s="392">
        <v>20</v>
      </c>
      <c r="AT18" s="384"/>
      <c r="AU18" s="389"/>
      <c r="AV18" s="390"/>
      <c r="AW18" s="390">
        <v>2</v>
      </c>
      <c r="AX18" s="390"/>
      <c r="AY18" s="390"/>
      <c r="AZ18" s="391"/>
      <c r="BA18" s="391"/>
      <c r="BB18" s="391"/>
      <c r="BC18" s="392">
        <f t="shared" si="4"/>
        <v>2</v>
      </c>
      <c r="BD18" s="384"/>
      <c r="BE18" s="392"/>
      <c r="BF18" s="384"/>
      <c r="BG18" s="389"/>
      <c r="BH18" s="390"/>
      <c r="BI18" s="392">
        <f t="shared" si="5"/>
        <v>0</v>
      </c>
      <c r="BJ18" s="384"/>
      <c r="BK18" s="390"/>
      <c r="BL18" s="390"/>
      <c r="BM18" s="390"/>
      <c r="BN18" s="391"/>
      <c r="BO18" s="392">
        <f t="shared" si="6"/>
        <v>0</v>
      </c>
    </row>
    <row r="19" spans="1:67" ht="12.75" customHeight="1">
      <c r="A19" s="118">
        <v>16</v>
      </c>
      <c r="B19" s="126">
        <v>10</v>
      </c>
      <c r="C19" s="73" t="s">
        <v>594</v>
      </c>
      <c r="D19" s="377">
        <f t="shared" si="0"/>
        <v>31</v>
      </c>
      <c r="E19" s="48"/>
      <c r="F19" s="79"/>
      <c r="G19" s="80"/>
      <c r="H19" s="380">
        <v>1</v>
      </c>
      <c r="I19" s="80"/>
      <c r="J19" s="80"/>
      <c r="K19" s="80"/>
      <c r="L19" s="80"/>
      <c r="M19" s="81"/>
      <c r="N19" s="88">
        <f t="shared" si="1"/>
        <v>1</v>
      </c>
      <c r="O19" s="48"/>
      <c r="P19" s="79"/>
      <c r="Q19" s="80"/>
      <c r="R19" s="80">
        <v>31</v>
      </c>
      <c r="S19" s="80"/>
      <c r="T19" s="80"/>
      <c r="U19" s="80"/>
      <c r="V19" s="80"/>
      <c r="W19" s="81"/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</row>
    <row r="20" spans="1:67" ht="12.75" customHeight="1">
      <c r="A20" s="118">
        <v>17</v>
      </c>
      <c r="B20" s="126">
        <v>16</v>
      </c>
      <c r="C20" s="73" t="s">
        <v>27</v>
      </c>
      <c r="D20" s="377">
        <f t="shared" si="0"/>
        <v>13</v>
      </c>
      <c r="E20" s="48"/>
      <c r="F20" s="79"/>
      <c r="G20" s="80"/>
      <c r="H20" s="380">
        <v>1</v>
      </c>
      <c r="I20" s="80"/>
      <c r="J20" s="80"/>
      <c r="K20" s="80"/>
      <c r="L20" s="380">
        <v>1</v>
      </c>
      <c r="M20" s="378">
        <v>1</v>
      </c>
      <c r="N20" s="88">
        <f t="shared" si="1"/>
        <v>3</v>
      </c>
      <c r="O20" s="48"/>
      <c r="P20" s="79"/>
      <c r="Q20" s="80"/>
      <c r="R20" s="80">
        <v>12</v>
      </c>
      <c r="S20" s="80"/>
      <c r="T20" s="80"/>
      <c r="U20" s="80"/>
      <c r="V20" s="80"/>
      <c r="W20" s="81">
        <v>1</v>
      </c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>
        <v>1</v>
      </c>
      <c r="AL20" s="390"/>
      <c r="AM20" s="390"/>
      <c r="AN20" s="391"/>
      <c r="AO20" s="391"/>
      <c r="AP20" s="391">
        <v>1</v>
      </c>
      <c r="AQ20" s="392">
        <f t="shared" si="3"/>
        <v>2</v>
      </c>
      <c r="AR20" s="384"/>
      <c r="AS20" s="392">
        <v>10</v>
      </c>
      <c r="AT20" s="384"/>
      <c r="AU20" s="389"/>
      <c r="AV20" s="390"/>
      <c r="AW20" s="390">
        <v>1</v>
      </c>
      <c r="AX20" s="390"/>
      <c r="AY20" s="390"/>
      <c r="AZ20" s="391"/>
      <c r="BA20" s="391"/>
      <c r="BB20" s="391"/>
      <c r="BC20" s="392">
        <f t="shared" si="4"/>
        <v>1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</row>
    <row r="21" spans="1:67" ht="12.75" customHeight="1">
      <c r="A21" s="118">
        <v>18</v>
      </c>
      <c r="B21" s="126">
        <v>24</v>
      </c>
      <c r="C21" s="72" t="s">
        <v>19</v>
      </c>
      <c r="D21" s="377">
        <f t="shared" si="0"/>
        <v>9</v>
      </c>
      <c r="E21" s="48"/>
      <c r="F21" s="79"/>
      <c r="G21" s="380">
        <v>1</v>
      </c>
      <c r="H21" s="380">
        <v>1</v>
      </c>
      <c r="I21" s="80"/>
      <c r="J21" s="80"/>
      <c r="K21" s="80"/>
      <c r="L21" s="80"/>
      <c r="M21" s="81"/>
      <c r="N21" s="88">
        <f t="shared" si="1"/>
        <v>2</v>
      </c>
      <c r="O21" s="48"/>
      <c r="P21" s="79"/>
      <c r="Q21" s="80">
        <v>8</v>
      </c>
      <c r="R21" s="80">
        <v>1</v>
      </c>
      <c r="S21" s="80"/>
      <c r="T21" s="80"/>
      <c r="U21" s="80"/>
      <c r="V21" s="80"/>
      <c r="W21" s="81"/>
      <c r="X21" s="384"/>
      <c r="Y21" s="389"/>
      <c r="Z21" s="390">
        <v>8</v>
      </c>
      <c r="AA21" s="390">
        <v>1</v>
      </c>
      <c r="AB21" s="390"/>
      <c r="AC21" s="390"/>
      <c r="AD21" s="391"/>
      <c r="AE21" s="391"/>
      <c r="AF21" s="391"/>
      <c r="AG21" s="392">
        <f t="shared" si="2"/>
        <v>9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 t="shared" si="3"/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</row>
    <row r="22" spans="1:67" ht="12.75" customHeight="1">
      <c r="A22" s="118">
        <v>19</v>
      </c>
      <c r="B22" s="126">
        <v>22</v>
      </c>
      <c r="C22" s="73" t="s">
        <v>20</v>
      </c>
      <c r="D22" s="377">
        <f t="shared" si="0"/>
        <v>6</v>
      </c>
      <c r="E22" s="48"/>
      <c r="F22" s="406">
        <v>1</v>
      </c>
      <c r="G22" s="80"/>
      <c r="H22" s="380">
        <v>2</v>
      </c>
      <c r="I22" s="380">
        <v>1</v>
      </c>
      <c r="J22" s="380">
        <v>1</v>
      </c>
      <c r="K22" s="80"/>
      <c r="L22" s="80"/>
      <c r="M22" s="81"/>
      <c r="N22" s="88">
        <f t="shared" si="1"/>
        <v>5</v>
      </c>
      <c r="O22" s="48"/>
      <c r="P22" s="79">
        <v>1</v>
      </c>
      <c r="Q22" s="80"/>
      <c r="R22" s="80">
        <v>3</v>
      </c>
      <c r="S22" s="80">
        <v>1</v>
      </c>
      <c r="T22" s="80">
        <v>1</v>
      </c>
      <c r="U22" s="80"/>
      <c r="V22" s="80"/>
      <c r="W22" s="81"/>
      <c r="X22" s="384"/>
      <c r="Y22" s="389">
        <v>1</v>
      </c>
      <c r="Z22" s="390"/>
      <c r="AA22" s="390">
        <v>1</v>
      </c>
      <c r="AB22" s="390">
        <v>1</v>
      </c>
      <c r="AC22" s="390"/>
      <c r="AD22" s="391"/>
      <c r="AE22" s="391"/>
      <c r="AF22" s="391"/>
      <c r="AG22" s="392">
        <f t="shared" si="2"/>
        <v>3</v>
      </c>
      <c r="AH22" s="384"/>
      <c r="AI22" s="389"/>
      <c r="AJ22" s="390"/>
      <c r="AK22" s="390">
        <v>2</v>
      </c>
      <c r="AL22" s="390"/>
      <c r="AM22" s="390">
        <v>1</v>
      </c>
      <c r="AN22" s="391"/>
      <c r="AO22" s="391"/>
      <c r="AP22" s="391"/>
      <c r="AQ22" s="392">
        <f t="shared" si="3"/>
        <v>3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</row>
    <row r="23" spans="1:67" ht="12.75" customHeight="1">
      <c r="A23" s="118">
        <v>20</v>
      </c>
      <c r="B23" s="126">
        <v>24</v>
      </c>
      <c r="C23" s="73" t="s">
        <v>729</v>
      </c>
      <c r="D23" s="377">
        <f t="shared" si="0"/>
        <v>4</v>
      </c>
      <c r="E23" s="48"/>
      <c r="F23" s="79"/>
      <c r="G23" s="80"/>
      <c r="H23" s="380">
        <v>1</v>
      </c>
      <c r="I23" s="80"/>
      <c r="J23" s="80"/>
      <c r="K23" s="80"/>
      <c r="L23" s="380">
        <v>1</v>
      </c>
      <c r="M23" s="81"/>
      <c r="N23" s="88">
        <f t="shared" si="1"/>
        <v>2</v>
      </c>
      <c r="O23" s="48"/>
      <c r="P23" s="79"/>
      <c r="Q23" s="80"/>
      <c r="R23" s="80">
        <v>2</v>
      </c>
      <c r="S23" s="80"/>
      <c r="T23" s="80"/>
      <c r="U23" s="80"/>
      <c r="V23" s="80">
        <v>2</v>
      </c>
      <c r="W23" s="81"/>
      <c r="X23" s="384"/>
      <c r="Y23" s="389"/>
      <c r="Z23" s="390"/>
      <c r="AA23" s="390">
        <v>1</v>
      </c>
      <c r="AB23" s="390"/>
      <c r="AC23" s="390"/>
      <c r="AD23" s="391"/>
      <c r="AE23" s="391">
        <v>1</v>
      </c>
      <c r="AF23" s="391"/>
      <c r="AG23" s="392">
        <f t="shared" si="2"/>
        <v>2</v>
      </c>
      <c r="AH23" s="384"/>
      <c r="AI23" s="389"/>
      <c r="AJ23" s="390"/>
      <c r="AK23" s="390">
        <v>1</v>
      </c>
      <c r="AL23" s="390"/>
      <c r="AM23" s="390"/>
      <c r="AN23" s="391"/>
      <c r="AO23" s="391">
        <v>1</v>
      </c>
      <c r="AP23" s="391"/>
      <c r="AQ23" s="392">
        <f t="shared" si="3"/>
        <v>2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</row>
    <row r="24" spans="1:67" ht="12.75" customHeight="1">
      <c r="A24" s="118">
        <v>21</v>
      </c>
      <c r="B24" s="126">
        <v>19</v>
      </c>
      <c r="C24" s="73" t="s">
        <v>387</v>
      </c>
      <c r="D24" s="377">
        <f t="shared" si="0"/>
        <v>2</v>
      </c>
      <c r="E24" s="48"/>
      <c r="F24" s="79"/>
      <c r="G24" s="80"/>
      <c r="H24" s="80"/>
      <c r="I24" s="80"/>
      <c r="J24" s="380">
        <v>1</v>
      </c>
      <c r="K24" s="80"/>
      <c r="L24" s="380">
        <v>1</v>
      </c>
      <c r="M24" s="81"/>
      <c r="N24" s="88">
        <f t="shared" si="1"/>
        <v>2</v>
      </c>
      <c r="O24" s="48"/>
      <c r="P24" s="79"/>
      <c r="Q24" s="80"/>
      <c r="R24" s="80"/>
      <c r="S24" s="80"/>
      <c r="T24" s="80">
        <v>2</v>
      </c>
      <c r="U24" s="80"/>
      <c r="V24" s="80"/>
      <c r="W24" s="81"/>
      <c r="X24" s="384"/>
      <c r="Y24" s="389"/>
      <c r="Z24" s="390"/>
      <c r="AA24" s="390"/>
      <c r="AB24" s="390"/>
      <c r="AC24" s="390">
        <v>1</v>
      </c>
      <c r="AD24" s="391"/>
      <c r="AE24" s="391"/>
      <c r="AF24" s="391"/>
      <c r="AG24" s="392">
        <f t="shared" si="2"/>
        <v>1</v>
      </c>
      <c r="AH24" s="384"/>
      <c r="AI24" s="389"/>
      <c r="AJ24" s="390"/>
      <c r="AK24" s="390"/>
      <c r="AL24" s="390"/>
      <c r="AM24" s="390">
        <v>1</v>
      </c>
      <c r="AN24" s="391"/>
      <c r="AO24" s="391"/>
      <c r="AP24" s="391"/>
      <c r="AQ24" s="392">
        <f t="shared" si="3"/>
        <v>1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</row>
    <row r="25" spans="1:67" ht="12.75" customHeight="1">
      <c r="A25" s="118">
        <v>21</v>
      </c>
      <c r="B25" s="126">
        <v>21</v>
      </c>
      <c r="C25" s="72" t="s">
        <v>57</v>
      </c>
      <c r="D25" s="377">
        <f t="shared" si="0"/>
        <v>1</v>
      </c>
      <c r="E25" s="48"/>
      <c r="F25" s="79"/>
      <c r="G25" s="80"/>
      <c r="H25" s="80"/>
      <c r="I25" s="80"/>
      <c r="J25" s="380">
        <v>2</v>
      </c>
      <c r="K25" s="380">
        <v>1</v>
      </c>
      <c r="L25" s="80"/>
      <c r="M25" s="81"/>
      <c r="N25" s="88">
        <f t="shared" si="1"/>
        <v>3</v>
      </c>
      <c r="O25" s="48"/>
      <c r="P25" s="79"/>
      <c r="Q25" s="80"/>
      <c r="R25" s="80"/>
      <c r="S25" s="80"/>
      <c r="T25" s="80"/>
      <c r="U25" s="80">
        <v>1</v>
      </c>
      <c r="V25" s="80"/>
      <c r="W25" s="81"/>
      <c r="X25" s="384"/>
      <c r="Y25" s="389"/>
      <c r="Z25" s="390"/>
      <c r="AA25" s="390"/>
      <c r="AB25" s="390"/>
      <c r="AC25" s="390"/>
      <c r="AD25" s="391">
        <v>1</v>
      </c>
      <c r="AE25" s="391"/>
      <c r="AF25" s="391"/>
      <c r="AG25" s="392">
        <f t="shared" si="2"/>
        <v>1</v>
      </c>
      <c r="AH25" s="384"/>
      <c r="AI25" s="389"/>
      <c r="AJ25" s="390"/>
      <c r="AK25" s="390"/>
      <c r="AL25" s="390"/>
      <c r="AM25" s="390"/>
      <c r="AN25" s="391"/>
      <c r="AO25" s="391"/>
      <c r="AP25" s="391"/>
      <c r="AQ25" s="392">
        <f t="shared" si="3"/>
        <v>0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</row>
    <row r="26" spans="1:67" ht="12.75" customHeight="1">
      <c r="A26" s="118">
        <v>21</v>
      </c>
      <c r="B26" s="126">
        <v>14</v>
      </c>
      <c r="C26" s="73" t="s">
        <v>386</v>
      </c>
      <c r="D26" s="377">
        <f t="shared" si="0"/>
        <v>1</v>
      </c>
      <c r="E26" s="48"/>
      <c r="F26" s="79"/>
      <c r="G26" s="80"/>
      <c r="H26" s="80"/>
      <c r="I26" s="380">
        <v>1</v>
      </c>
      <c r="J26" s="80"/>
      <c r="K26" s="80"/>
      <c r="L26" s="80"/>
      <c r="M26" s="81"/>
      <c r="N26" s="88">
        <f t="shared" si="1"/>
        <v>1</v>
      </c>
      <c r="O26" s="48"/>
      <c r="P26" s="79"/>
      <c r="Q26" s="80"/>
      <c r="R26" s="80"/>
      <c r="S26" s="80">
        <v>1</v>
      </c>
      <c r="T26" s="80"/>
      <c r="U26" s="80"/>
      <c r="V26" s="80"/>
      <c r="W26" s="81"/>
      <c r="X26" s="384"/>
      <c r="Y26" s="389"/>
      <c r="Z26" s="390"/>
      <c r="AA26" s="390"/>
      <c r="AB26" s="390"/>
      <c r="AC26" s="390"/>
      <c r="AD26" s="391"/>
      <c r="AE26" s="391"/>
      <c r="AF26" s="391"/>
      <c r="AG26" s="392">
        <f t="shared" si="2"/>
        <v>0</v>
      </c>
      <c r="AH26" s="384"/>
      <c r="AI26" s="389"/>
      <c r="AJ26" s="390"/>
      <c r="AK26" s="390"/>
      <c r="AL26" s="390">
        <v>1</v>
      </c>
      <c r="AM26" s="390"/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</row>
    <row r="27" spans="1:67" ht="12.75" customHeight="1">
      <c r="A27" s="114" t="s">
        <v>52</v>
      </c>
      <c r="B27" s="127">
        <v>26</v>
      </c>
      <c r="C27" s="408" t="s">
        <v>22</v>
      </c>
      <c r="D27" s="377">
        <f t="shared" si="0"/>
        <v>0</v>
      </c>
      <c r="E27" s="48"/>
      <c r="F27" s="79"/>
      <c r="G27" s="80"/>
      <c r="H27" s="80"/>
      <c r="I27" s="80"/>
      <c r="J27" s="80"/>
      <c r="K27" s="80"/>
      <c r="L27" s="80"/>
      <c r="M27" s="81"/>
      <c r="N27" s="88">
        <f t="shared" si="1"/>
        <v>0</v>
      </c>
      <c r="O27" s="48"/>
      <c r="P27" s="79"/>
      <c r="Q27" s="80"/>
      <c r="R27" s="80"/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</row>
    <row r="28" spans="1:67" ht="12.75" customHeight="1">
      <c r="A28" s="114" t="s">
        <v>52</v>
      </c>
      <c r="B28" s="127">
        <v>26</v>
      </c>
      <c r="C28" s="408" t="s">
        <v>105</v>
      </c>
      <c r="D28" s="377">
        <f t="shared" si="0"/>
        <v>0</v>
      </c>
      <c r="E28" s="48"/>
      <c r="F28" s="79"/>
      <c r="G28" s="80"/>
      <c r="H28" s="80"/>
      <c r="I28" s="80"/>
      <c r="J28" s="80"/>
      <c r="K28" s="80"/>
      <c r="L28" s="80"/>
      <c r="M28" s="81"/>
      <c r="N28" s="88">
        <f t="shared" si="1"/>
        <v>0</v>
      </c>
      <c r="O28" s="48"/>
      <c r="P28" s="79"/>
      <c r="Q28" s="80"/>
      <c r="R28" s="80"/>
      <c r="S28" s="80"/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/>
      <c r="AM28" s="390"/>
      <c r="AN28" s="391"/>
      <c r="AO28" s="391"/>
      <c r="AP28" s="391"/>
      <c r="AQ28" s="392">
        <f t="shared" si="3"/>
        <v>0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</row>
    <row r="29" spans="1:67" ht="12.75" customHeight="1">
      <c r="A29" s="114" t="s">
        <v>52</v>
      </c>
      <c r="B29" s="127" t="s">
        <v>52</v>
      </c>
      <c r="C29" s="293" t="s">
        <v>24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</row>
    <row r="30" spans="1:67" ht="12.75" customHeight="1">
      <c r="A30" s="114" t="s">
        <v>52</v>
      </c>
      <c r="B30" s="127" t="s">
        <v>52</v>
      </c>
      <c r="C30" s="293" t="s">
        <v>152</v>
      </c>
      <c r="D30" s="377">
        <f aca="true" t="shared" si="7" ref="D30:D37">SUM(AG30+AQ30+AS30+BC30+BE30+BI30)</f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</row>
    <row r="31" spans="1:67" ht="12.75" customHeight="1">
      <c r="A31" s="114" t="s">
        <v>52</v>
      </c>
      <c r="B31" s="127" t="s">
        <v>52</v>
      </c>
      <c r="C31" s="293" t="s">
        <v>56</v>
      </c>
      <c r="D31" s="377">
        <f t="shared" si="7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</row>
    <row r="32" spans="1:67" ht="12.75" customHeight="1">
      <c r="A32" s="114" t="s">
        <v>52</v>
      </c>
      <c r="B32" s="127" t="s">
        <v>52</v>
      </c>
      <c r="C32" s="293" t="s">
        <v>154</v>
      </c>
      <c r="D32" s="377">
        <f t="shared" si="7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</row>
    <row r="33" spans="1:67" ht="12.75" customHeight="1">
      <c r="A33" s="114" t="s">
        <v>52</v>
      </c>
      <c r="B33" s="127" t="s">
        <v>52</v>
      </c>
      <c r="C33" s="293" t="s">
        <v>51</v>
      </c>
      <c r="D33" s="377">
        <f t="shared" si="7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</row>
    <row r="34" spans="1:67" ht="12.75" customHeight="1">
      <c r="A34" s="114" t="s">
        <v>52</v>
      </c>
      <c r="B34" s="127">
        <v>18</v>
      </c>
      <c r="C34" s="293" t="s">
        <v>49</v>
      </c>
      <c r="D34" s="377">
        <f t="shared" si="7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</row>
    <row r="35" spans="1:67" ht="12.75" customHeight="1">
      <c r="A35" s="114" t="s">
        <v>52</v>
      </c>
      <c r="B35" s="127">
        <v>23</v>
      </c>
      <c r="C35" s="293" t="s">
        <v>237</v>
      </c>
      <c r="D35" s="377">
        <f t="shared" si="7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</row>
    <row r="36" spans="1:67" ht="12.75" customHeight="1">
      <c r="A36" s="114" t="s">
        <v>52</v>
      </c>
      <c r="B36" s="127">
        <v>26</v>
      </c>
      <c r="C36" s="408" t="s">
        <v>28</v>
      </c>
      <c r="D36" s="377">
        <f t="shared" si="7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</row>
    <row r="37" spans="1:67" ht="15" thickBot="1">
      <c r="A37" s="115" t="s">
        <v>52</v>
      </c>
      <c r="B37" s="128" t="s">
        <v>52</v>
      </c>
      <c r="C37" s="294" t="s">
        <v>43</v>
      </c>
      <c r="D37" s="188">
        <f t="shared" si="7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140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8</v>
      </c>
      <c r="G39" s="55">
        <f aca="true" t="shared" si="8" ref="G39:M39">SUM(G4:G37)</f>
        <v>5</v>
      </c>
      <c r="H39" s="55">
        <f t="shared" si="8"/>
        <v>36</v>
      </c>
      <c r="I39" s="54">
        <f t="shared" si="8"/>
        <v>10</v>
      </c>
      <c r="J39" s="55">
        <f t="shared" si="8"/>
        <v>39</v>
      </c>
      <c r="K39" s="55">
        <f t="shared" si="8"/>
        <v>9</v>
      </c>
      <c r="L39" s="55">
        <f t="shared" si="8"/>
        <v>24</v>
      </c>
      <c r="M39" s="55">
        <f t="shared" si="8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765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107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33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4">
    <mergeCell ref="BK1:BO2"/>
    <mergeCell ref="A41:C42"/>
    <mergeCell ref="Y1:AG2"/>
    <mergeCell ref="AI1:AQ2"/>
    <mergeCell ref="AS1:AS3"/>
    <mergeCell ref="AU1:BC2"/>
    <mergeCell ref="BE1:BE3"/>
    <mergeCell ref="BG1:BI2"/>
    <mergeCell ref="A1:A3"/>
    <mergeCell ref="B1:B3"/>
    <mergeCell ref="D1:D3"/>
    <mergeCell ref="F1:M2"/>
    <mergeCell ref="N1:N3"/>
    <mergeCell ref="P1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58"/>
  <sheetViews>
    <sheetView zoomScalePageLayoutView="0" workbookViewId="0" topLeftCell="A1">
      <selection activeCell="Q17" sqref="Q17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16384" width="11.421875" style="20" customWidth="1"/>
  </cols>
  <sheetData>
    <row r="1" spans="1:77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</row>
    <row r="2" spans="1:77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</row>
    <row r="3" spans="1:77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</row>
    <row r="4" spans="1:77" ht="12.75" customHeight="1">
      <c r="A4" s="112">
        <v>1</v>
      </c>
      <c r="B4" s="124">
        <v>1</v>
      </c>
      <c r="C4" s="71" t="s">
        <v>26</v>
      </c>
      <c r="D4" s="187">
        <f aca="true" t="shared" si="0" ref="D4:D36">SUM(AG4+AQ4+AS4+BC4+BE4+BI4+BO4+BY4)</f>
        <v>626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70</v>
      </c>
      <c r="S4" s="41">
        <v>227</v>
      </c>
      <c r="T4" s="41">
        <v>70</v>
      </c>
      <c r="U4" s="41">
        <v>18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7" ref="BY4:BY37">SUM(BQ4:BX4)</f>
        <v>20</v>
      </c>
    </row>
    <row r="5" spans="1:77" ht="12.75" customHeight="1">
      <c r="A5" s="113">
        <v>2</v>
      </c>
      <c r="B5" s="125">
        <v>2</v>
      </c>
      <c r="C5" s="73" t="s">
        <v>58</v>
      </c>
      <c r="D5" s="377">
        <f t="shared" si="0"/>
        <v>268</v>
      </c>
      <c r="E5" s="48"/>
      <c r="F5" s="406">
        <v>1</v>
      </c>
      <c r="G5" s="80"/>
      <c r="H5" s="380">
        <v>3</v>
      </c>
      <c r="I5" s="80"/>
      <c r="J5" s="380">
        <v>1</v>
      </c>
      <c r="K5" s="380">
        <v>1</v>
      </c>
      <c r="L5" s="380">
        <v>3</v>
      </c>
      <c r="M5" s="378">
        <v>1</v>
      </c>
      <c r="N5" s="88">
        <f t="shared" si="1"/>
        <v>10</v>
      </c>
      <c r="O5" s="48"/>
      <c r="P5" s="79">
        <v>20</v>
      </c>
      <c r="Q5" s="80"/>
      <c r="R5" s="80">
        <v>98</v>
      </c>
      <c r="S5" s="80"/>
      <c r="T5" s="80">
        <v>27</v>
      </c>
      <c r="U5" s="80">
        <v>22</v>
      </c>
      <c r="V5" s="80"/>
      <c r="W5" s="81">
        <v>1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7"/>
        <v>20</v>
      </c>
    </row>
    <row r="6" spans="1:77" ht="12.75" customHeight="1">
      <c r="A6" s="113">
        <v>3</v>
      </c>
      <c r="B6" s="126">
        <v>6</v>
      </c>
      <c r="C6" s="72" t="s">
        <v>15</v>
      </c>
      <c r="D6" s="377">
        <f t="shared" si="0"/>
        <v>200</v>
      </c>
      <c r="E6" s="48"/>
      <c r="F6" s="406">
        <v>3</v>
      </c>
      <c r="G6" s="80"/>
      <c r="H6" s="380">
        <v>4</v>
      </c>
      <c r="I6" s="80"/>
      <c r="J6" s="380">
        <v>2</v>
      </c>
      <c r="K6" s="80"/>
      <c r="L6" s="80"/>
      <c r="M6" s="81"/>
      <c r="N6" s="88">
        <f t="shared" si="1"/>
        <v>9</v>
      </c>
      <c r="O6" s="48"/>
      <c r="P6" s="79">
        <v>33</v>
      </c>
      <c r="Q6" s="80"/>
      <c r="R6" s="80">
        <v>85</v>
      </c>
      <c r="S6" s="80"/>
      <c r="T6" s="80">
        <v>2</v>
      </c>
      <c r="U6" s="80"/>
      <c r="V6" s="80"/>
      <c r="W6" s="81"/>
      <c r="X6" s="384"/>
      <c r="Y6" s="389"/>
      <c r="Z6" s="390"/>
      <c r="AA6" s="390">
        <v>2</v>
      </c>
      <c r="AB6" s="390"/>
      <c r="AC6" s="390"/>
      <c r="AD6" s="391"/>
      <c r="AE6" s="391"/>
      <c r="AF6" s="391"/>
      <c r="AG6" s="392">
        <f t="shared" si="2"/>
        <v>2</v>
      </c>
      <c r="AH6" s="384"/>
      <c r="AI6" s="389">
        <v>17</v>
      </c>
      <c r="AJ6" s="390"/>
      <c r="AK6" s="390">
        <v>17</v>
      </c>
      <c r="AL6" s="390"/>
      <c r="AM6" s="390">
        <v>2</v>
      </c>
      <c r="AN6" s="391"/>
      <c r="AO6" s="391"/>
      <c r="AP6" s="391"/>
      <c r="AQ6" s="392">
        <f t="shared" si="3"/>
        <v>36</v>
      </c>
      <c r="AR6" s="384"/>
      <c r="AS6" s="392">
        <v>30</v>
      </c>
      <c r="AT6" s="384"/>
      <c r="AU6" s="389"/>
      <c r="AV6" s="390"/>
      <c r="AW6" s="390">
        <v>21</v>
      </c>
      <c r="AX6" s="390"/>
      <c r="AY6" s="390"/>
      <c r="AZ6" s="391"/>
      <c r="BA6" s="391"/>
      <c r="BB6" s="391"/>
      <c r="BC6" s="392">
        <f t="shared" si="4"/>
        <v>21</v>
      </c>
      <c r="BD6" s="384"/>
      <c r="BE6" s="392">
        <v>20</v>
      </c>
      <c r="BF6" s="384"/>
      <c r="BG6" s="389">
        <v>75</v>
      </c>
      <c r="BH6" s="390"/>
      <c r="BI6" s="392">
        <f t="shared" si="5"/>
        <v>75</v>
      </c>
      <c r="BJ6" s="384"/>
      <c r="BK6" s="390"/>
      <c r="BL6" s="390"/>
      <c r="BM6" s="390"/>
      <c r="BN6" s="391"/>
      <c r="BO6" s="392">
        <f t="shared" si="6"/>
        <v>0</v>
      </c>
      <c r="BP6" s="384"/>
      <c r="BQ6" s="389">
        <v>16</v>
      </c>
      <c r="BR6" s="390"/>
      <c r="BS6" s="390"/>
      <c r="BT6" s="390"/>
      <c r="BU6" s="390"/>
      <c r="BV6" s="391"/>
      <c r="BW6" s="391"/>
      <c r="BX6" s="391"/>
      <c r="BY6" s="392">
        <f t="shared" si="7"/>
        <v>16</v>
      </c>
    </row>
    <row r="7" spans="1:77" ht="12.75" customHeight="1">
      <c r="A7" s="113">
        <v>4</v>
      </c>
      <c r="B7" s="125">
        <v>4</v>
      </c>
      <c r="C7" s="72" t="s">
        <v>16</v>
      </c>
      <c r="D7" s="377">
        <f t="shared" si="0"/>
        <v>199</v>
      </c>
      <c r="E7" s="48"/>
      <c r="F7" s="79"/>
      <c r="G7" s="80"/>
      <c r="H7" s="380">
        <v>2</v>
      </c>
      <c r="I7" s="80"/>
      <c r="J7" s="380">
        <v>1</v>
      </c>
      <c r="K7" s="380">
        <v>2</v>
      </c>
      <c r="L7" s="380">
        <v>1</v>
      </c>
      <c r="M7" s="81"/>
      <c r="N7" s="88">
        <f t="shared" si="1"/>
        <v>6</v>
      </c>
      <c r="O7" s="48"/>
      <c r="P7" s="79"/>
      <c r="Q7" s="80"/>
      <c r="R7" s="80">
        <v>135</v>
      </c>
      <c r="S7" s="80"/>
      <c r="T7" s="80">
        <v>1</v>
      </c>
      <c r="U7" s="80">
        <v>42</v>
      </c>
      <c r="V7" s="80">
        <v>1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2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3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4"/>
        <v>28</v>
      </c>
      <c r="BD7" s="384"/>
      <c r="BE7" s="392">
        <v>60</v>
      </c>
      <c r="BF7" s="384"/>
      <c r="BG7" s="389"/>
      <c r="BH7" s="390"/>
      <c r="BI7" s="392">
        <f t="shared" si="5"/>
        <v>0</v>
      </c>
      <c r="BJ7" s="384"/>
      <c r="BK7" s="390">
        <v>30</v>
      </c>
      <c r="BL7" s="390"/>
      <c r="BM7" s="390"/>
      <c r="BN7" s="391">
        <v>10</v>
      </c>
      <c r="BO7" s="392">
        <f t="shared" si="6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7"/>
        <v>0</v>
      </c>
    </row>
    <row r="8" spans="1:77" ht="12.75" customHeight="1">
      <c r="A8" s="113">
        <v>5</v>
      </c>
      <c r="B8" s="126">
        <v>17</v>
      </c>
      <c r="C8" s="72" t="s">
        <v>17</v>
      </c>
      <c r="D8" s="377">
        <f t="shared" si="0"/>
        <v>167</v>
      </c>
      <c r="E8" s="48"/>
      <c r="F8" s="79"/>
      <c r="G8" s="80"/>
      <c r="H8" s="380">
        <v>1</v>
      </c>
      <c r="I8" s="380">
        <v>1</v>
      </c>
      <c r="J8" s="80"/>
      <c r="K8" s="380">
        <v>1</v>
      </c>
      <c r="L8" s="380">
        <v>2</v>
      </c>
      <c r="M8" s="81"/>
      <c r="N8" s="88">
        <f t="shared" si="1"/>
        <v>5</v>
      </c>
      <c r="O8" s="48"/>
      <c r="P8" s="79"/>
      <c r="Q8" s="80"/>
      <c r="R8" s="80">
        <v>40</v>
      </c>
      <c r="S8" s="80">
        <v>20</v>
      </c>
      <c r="T8" s="80"/>
      <c r="U8" s="80">
        <v>65</v>
      </c>
      <c r="V8" s="80">
        <v>42</v>
      </c>
      <c r="W8" s="81"/>
      <c r="X8" s="384"/>
      <c r="Y8" s="389"/>
      <c r="Z8" s="390"/>
      <c r="AA8" s="390">
        <v>1</v>
      </c>
      <c r="AB8" s="390">
        <v>1</v>
      </c>
      <c r="AC8" s="390"/>
      <c r="AD8" s="391">
        <v>10</v>
      </c>
      <c r="AE8" s="391">
        <v>30</v>
      </c>
      <c r="AF8" s="391"/>
      <c r="AG8" s="392">
        <f t="shared" si="2"/>
        <v>42</v>
      </c>
      <c r="AH8" s="384"/>
      <c r="AI8" s="389"/>
      <c r="AJ8" s="390"/>
      <c r="AK8" s="390">
        <v>8</v>
      </c>
      <c r="AL8" s="390">
        <v>8</v>
      </c>
      <c r="AM8" s="390"/>
      <c r="AN8" s="391">
        <v>15</v>
      </c>
      <c r="AO8" s="391">
        <v>1</v>
      </c>
      <c r="AP8" s="391"/>
      <c r="AQ8" s="392">
        <f t="shared" si="3"/>
        <v>32</v>
      </c>
      <c r="AR8" s="384"/>
      <c r="AS8" s="392">
        <v>40</v>
      </c>
      <c r="AT8" s="384"/>
      <c r="AU8" s="389"/>
      <c r="AV8" s="390"/>
      <c r="AW8" s="390">
        <v>1</v>
      </c>
      <c r="AX8" s="390">
        <v>1</v>
      </c>
      <c r="AY8" s="390"/>
      <c r="AZ8" s="391">
        <v>10</v>
      </c>
      <c r="BA8" s="391">
        <v>1</v>
      </c>
      <c r="BB8" s="391"/>
      <c r="BC8" s="392">
        <f t="shared" si="4"/>
        <v>13</v>
      </c>
      <c r="BD8" s="384"/>
      <c r="BE8" s="392">
        <v>40</v>
      </c>
      <c r="BF8" s="384"/>
      <c r="BG8" s="389"/>
      <c r="BH8" s="390"/>
      <c r="BI8" s="392">
        <f t="shared" si="5"/>
        <v>0</v>
      </c>
      <c r="BJ8" s="384"/>
      <c r="BK8" s="390"/>
      <c r="BL8" s="390"/>
      <c r="BM8" s="390"/>
      <c r="BN8" s="391"/>
      <c r="BO8" s="392">
        <f t="shared" si="6"/>
        <v>0</v>
      </c>
      <c r="BP8" s="384"/>
      <c r="BQ8" s="389"/>
      <c r="BR8" s="390"/>
      <c r="BS8" s="390"/>
      <c r="BT8" s="390"/>
      <c r="BU8" s="390"/>
      <c r="BV8" s="391"/>
      <c r="BW8" s="391"/>
      <c r="BX8" s="391"/>
      <c r="BY8" s="392">
        <f t="shared" si="7"/>
        <v>0</v>
      </c>
    </row>
    <row r="9" spans="1:77" ht="12.75" customHeight="1">
      <c r="A9" s="118">
        <v>6</v>
      </c>
      <c r="B9" s="125">
        <v>11</v>
      </c>
      <c r="C9" s="73" t="s">
        <v>42</v>
      </c>
      <c r="D9" s="377">
        <f t="shared" si="0"/>
        <v>122</v>
      </c>
      <c r="E9" s="48"/>
      <c r="F9" s="79"/>
      <c r="G9" s="80"/>
      <c r="H9" s="380">
        <v>2</v>
      </c>
      <c r="I9" s="380">
        <v>1</v>
      </c>
      <c r="J9" s="380">
        <v>3</v>
      </c>
      <c r="K9" s="80"/>
      <c r="L9" s="380">
        <v>3</v>
      </c>
      <c r="M9" s="81"/>
      <c r="N9" s="88">
        <f t="shared" si="1"/>
        <v>9</v>
      </c>
      <c r="O9" s="48"/>
      <c r="P9" s="79"/>
      <c r="Q9" s="80"/>
      <c r="R9" s="80">
        <v>4</v>
      </c>
      <c r="S9" s="80">
        <v>7</v>
      </c>
      <c r="T9" s="80">
        <v>99</v>
      </c>
      <c r="U9" s="80"/>
      <c r="V9" s="80">
        <v>12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  <c r="BP9" s="384"/>
      <c r="BQ9" s="389"/>
      <c r="BR9" s="390"/>
      <c r="BS9" s="390">
        <v>1</v>
      </c>
      <c r="BT9" s="390"/>
      <c r="BU9" s="390">
        <v>6</v>
      </c>
      <c r="BV9" s="391"/>
      <c r="BW9" s="391"/>
      <c r="BX9" s="391"/>
      <c r="BY9" s="392">
        <f t="shared" si="7"/>
        <v>7</v>
      </c>
    </row>
    <row r="10" spans="1:77" ht="12.75" customHeight="1">
      <c r="A10" s="113">
        <v>7</v>
      </c>
      <c r="B10" s="125">
        <v>9</v>
      </c>
      <c r="C10" s="73" t="s">
        <v>753</v>
      </c>
      <c r="D10" s="377">
        <f t="shared" si="0"/>
        <v>99</v>
      </c>
      <c r="E10" s="48"/>
      <c r="F10" s="406">
        <v>1</v>
      </c>
      <c r="G10" s="80"/>
      <c r="H10" s="380">
        <v>2</v>
      </c>
      <c r="I10" s="380">
        <v>1</v>
      </c>
      <c r="J10" s="380">
        <v>4</v>
      </c>
      <c r="K10" s="380">
        <v>1</v>
      </c>
      <c r="L10" s="80"/>
      <c r="M10" s="378">
        <v>1</v>
      </c>
      <c r="N10" s="88">
        <f t="shared" si="1"/>
        <v>10</v>
      </c>
      <c r="O10" s="48"/>
      <c r="P10" s="79">
        <v>1</v>
      </c>
      <c r="Q10" s="80"/>
      <c r="R10" s="80">
        <v>16</v>
      </c>
      <c r="S10" s="80">
        <v>65</v>
      </c>
      <c r="T10" s="80">
        <v>5</v>
      </c>
      <c r="U10" s="80">
        <v>1</v>
      </c>
      <c r="V10" s="80"/>
      <c r="W10" s="81">
        <v>1</v>
      </c>
      <c r="X10" s="384"/>
      <c r="Y10" s="389"/>
      <c r="Z10" s="390"/>
      <c r="AA10" s="390"/>
      <c r="AB10" s="390"/>
      <c r="AC10" s="390"/>
      <c r="AD10" s="391"/>
      <c r="AE10" s="391"/>
      <c r="AF10" s="391"/>
      <c r="AG10" s="392">
        <f t="shared" si="2"/>
        <v>0</v>
      </c>
      <c r="AH10" s="384"/>
      <c r="AI10" s="389"/>
      <c r="AJ10" s="390"/>
      <c r="AK10" s="390">
        <v>1</v>
      </c>
      <c r="AL10" s="390">
        <v>20</v>
      </c>
      <c r="AM10" s="390">
        <v>4</v>
      </c>
      <c r="AN10" s="391">
        <v>1</v>
      </c>
      <c r="AO10" s="391"/>
      <c r="AP10" s="391">
        <v>1</v>
      </c>
      <c r="AQ10" s="392">
        <f t="shared" si="3"/>
        <v>27</v>
      </c>
      <c r="AR10" s="384"/>
      <c r="AS10" s="392">
        <v>10</v>
      </c>
      <c r="AT10" s="384"/>
      <c r="AU10" s="389"/>
      <c r="AV10" s="390"/>
      <c r="AW10" s="390"/>
      <c r="AX10" s="390">
        <v>15</v>
      </c>
      <c r="AY10" s="390">
        <v>1</v>
      </c>
      <c r="AZ10" s="391"/>
      <c r="BA10" s="391"/>
      <c r="BB10" s="391"/>
      <c r="BC10" s="392">
        <f t="shared" si="4"/>
        <v>16</v>
      </c>
      <c r="BD10" s="384"/>
      <c r="BE10" s="392">
        <v>20</v>
      </c>
      <c r="BF10" s="384"/>
      <c r="BG10" s="389"/>
      <c r="BH10" s="390">
        <v>10</v>
      </c>
      <c r="BI10" s="392">
        <f t="shared" si="5"/>
        <v>10</v>
      </c>
      <c r="BJ10" s="384"/>
      <c r="BK10" s="390"/>
      <c r="BL10" s="390"/>
      <c r="BM10" s="390"/>
      <c r="BN10" s="391"/>
      <c r="BO10" s="392">
        <f t="shared" si="6"/>
        <v>0</v>
      </c>
      <c r="BP10" s="384"/>
      <c r="BQ10" s="389">
        <v>1</v>
      </c>
      <c r="BR10" s="390"/>
      <c r="BS10" s="390">
        <v>15</v>
      </c>
      <c r="BT10" s="390"/>
      <c r="BU10" s="390"/>
      <c r="BV10" s="391"/>
      <c r="BW10" s="391"/>
      <c r="BX10" s="391"/>
      <c r="BY10" s="392">
        <f t="shared" si="7"/>
        <v>16</v>
      </c>
    </row>
    <row r="11" spans="1:77" ht="12.75" customHeight="1">
      <c r="A11" s="113">
        <v>8</v>
      </c>
      <c r="B11" s="126">
        <v>8</v>
      </c>
      <c r="C11" s="73" t="s">
        <v>25</v>
      </c>
      <c r="D11" s="377">
        <f t="shared" si="0"/>
        <v>90</v>
      </c>
      <c r="E11" s="48"/>
      <c r="F11" s="79"/>
      <c r="G11" s="380">
        <v>1</v>
      </c>
      <c r="H11" s="380">
        <v>1</v>
      </c>
      <c r="I11" s="80"/>
      <c r="J11" s="380">
        <v>8</v>
      </c>
      <c r="K11" s="80"/>
      <c r="L11" s="380">
        <v>2</v>
      </c>
      <c r="M11" s="81"/>
      <c r="N11" s="88">
        <f t="shared" si="1"/>
        <v>12</v>
      </c>
      <c r="O11" s="48"/>
      <c r="P11" s="79"/>
      <c r="Q11" s="80">
        <v>25</v>
      </c>
      <c r="R11" s="80">
        <v>2</v>
      </c>
      <c r="S11" s="80"/>
      <c r="T11" s="80">
        <v>45</v>
      </c>
      <c r="U11" s="80"/>
      <c r="V11" s="80">
        <v>18</v>
      </c>
      <c r="W11" s="81"/>
      <c r="X11" s="384"/>
      <c r="Y11" s="389"/>
      <c r="Z11" s="390">
        <v>10</v>
      </c>
      <c r="AA11" s="390">
        <v>1</v>
      </c>
      <c r="AB11" s="390"/>
      <c r="AC11" s="390">
        <v>1</v>
      </c>
      <c r="AD11" s="391"/>
      <c r="AE11" s="391">
        <v>16</v>
      </c>
      <c r="AF11" s="391"/>
      <c r="AG11" s="392">
        <f t="shared" si="2"/>
        <v>28</v>
      </c>
      <c r="AH11" s="384"/>
      <c r="AI11" s="389"/>
      <c r="AJ11" s="390">
        <v>15</v>
      </c>
      <c r="AK11" s="390">
        <v>1</v>
      </c>
      <c r="AL11" s="390"/>
      <c r="AM11" s="390">
        <v>13</v>
      </c>
      <c r="AN11" s="391"/>
      <c r="AO11" s="391">
        <v>2</v>
      </c>
      <c r="AP11" s="391"/>
      <c r="AQ11" s="392">
        <f t="shared" si="3"/>
        <v>31</v>
      </c>
      <c r="AR11" s="384"/>
      <c r="AS11" s="392">
        <v>10</v>
      </c>
      <c r="AT11" s="384"/>
      <c r="AU11" s="389"/>
      <c r="AV11" s="390"/>
      <c r="AW11" s="390"/>
      <c r="AX11" s="390"/>
      <c r="AY11" s="390">
        <v>1</v>
      </c>
      <c r="AZ11" s="391"/>
      <c r="BA11" s="391"/>
      <c r="BB11" s="391"/>
      <c r="BC11" s="392">
        <f t="shared" si="4"/>
        <v>1</v>
      </c>
      <c r="BD11" s="384"/>
      <c r="BE11" s="392">
        <v>20</v>
      </c>
      <c r="BF11" s="384"/>
      <c r="BG11" s="389"/>
      <c r="BH11" s="390"/>
      <c r="BI11" s="392">
        <f t="shared" si="5"/>
        <v>0</v>
      </c>
      <c r="BJ11" s="384"/>
      <c r="BK11" s="390"/>
      <c r="BL11" s="390"/>
      <c r="BM11" s="390"/>
      <c r="BN11" s="391"/>
      <c r="BO11" s="392">
        <f t="shared" si="6"/>
        <v>0</v>
      </c>
      <c r="BP11" s="384"/>
      <c r="BQ11" s="389"/>
      <c r="BR11" s="390"/>
      <c r="BS11" s="390"/>
      <c r="BT11" s="390"/>
      <c r="BU11" s="390"/>
      <c r="BV11" s="391"/>
      <c r="BW11" s="391"/>
      <c r="BX11" s="391"/>
      <c r="BY11" s="392">
        <f t="shared" si="7"/>
        <v>0</v>
      </c>
    </row>
    <row r="12" spans="1:77" ht="12.75" customHeight="1">
      <c r="A12" s="113">
        <v>9</v>
      </c>
      <c r="B12" s="125">
        <v>12</v>
      </c>
      <c r="C12" s="73" t="s">
        <v>754</v>
      </c>
      <c r="D12" s="377">
        <f t="shared" si="0"/>
        <v>80</v>
      </c>
      <c r="E12" s="48"/>
      <c r="F12" s="79"/>
      <c r="G12" s="380">
        <v>1</v>
      </c>
      <c r="H12" s="380">
        <v>2</v>
      </c>
      <c r="I12" s="80"/>
      <c r="J12" s="80"/>
      <c r="K12" s="80"/>
      <c r="L12" s="380">
        <v>3</v>
      </c>
      <c r="M12" s="81"/>
      <c r="N12" s="88">
        <f t="shared" si="1"/>
        <v>6</v>
      </c>
      <c r="O12" s="48"/>
      <c r="P12" s="79"/>
      <c r="Q12" s="80">
        <v>20</v>
      </c>
      <c r="R12" s="80">
        <v>2</v>
      </c>
      <c r="S12" s="80"/>
      <c r="T12" s="80">
        <v>42</v>
      </c>
      <c r="U12" s="80"/>
      <c r="V12" s="80">
        <v>16</v>
      </c>
      <c r="W12" s="81"/>
      <c r="X12" s="384"/>
      <c r="Y12" s="389"/>
      <c r="Z12" s="390"/>
      <c r="AA12" s="390"/>
      <c r="AB12" s="390"/>
      <c r="AC12" s="390"/>
      <c r="AD12" s="391"/>
      <c r="AE12" s="391"/>
      <c r="AF12" s="391"/>
      <c r="AG12" s="392">
        <f t="shared" si="2"/>
        <v>0</v>
      </c>
      <c r="AH12" s="384"/>
      <c r="AI12" s="389"/>
      <c r="AJ12" s="390"/>
      <c r="AK12" s="390">
        <v>2</v>
      </c>
      <c r="AL12" s="390"/>
      <c r="AM12" s="390">
        <v>10</v>
      </c>
      <c r="AN12" s="391"/>
      <c r="AO12" s="391">
        <v>2</v>
      </c>
      <c r="AP12" s="391"/>
      <c r="AQ12" s="392">
        <f t="shared" si="3"/>
        <v>14</v>
      </c>
      <c r="AR12" s="384"/>
      <c r="AS12" s="392">
        <v>10</v>
      </c>
      <c r="AT12" s="384"/>
      <c r="AU12" s="389"/>
      <c r="AV12" s="390"/>
      <c r="AW12" s="390"/>
      <c r="AX12" s="390"/>
      <c r="AY12" s="390">
        <v>1</v>
      </c>
      <c r="AZ12" s="391"/>
      <c r="BA12" s="391"/>
      <c r="BB12" s="391"/>
      <c r="BC12" s="392">
        <f t="shared" si="4"/>
        <v>1</v>
      </c>
      <c r="BD12" s="384"/>
      <c r="BE12" s="392">
        <v>20</v>
      </c>
      <c r="BF12" s="384"/>
      <c r="BG12" s="389"/>
      <c r="BH12" s="390"/>
      <c r="BI12" s="392">
        <f t="shared" si="5"/>
        <v>0</v>
      </c>
      <c r="BJ12" s="384"/>
      <c r="BK12" s="390"/>
      <c r="BL12" s="390"/>
      <c r="BM12" s="390"/>
      <c r="BN12" s="391"/>
      <c r="BO12" s="392">
        <f t="shared" si="6"/>
        <v>0</v>
      </c>
      <c r="BP12" s="384"/>
      <c r="BQ12" s="389"/>
      <c r="BR12" s="390">
        <v>20</v>
      </c>
      <c r="BS12" s="390"/>
      <c r="BT12" s="390"/>
      <c r="BU12" s="390">
        <v>1</v>
      </c>
      <c r="BV12" s="391"/>
      <c r="BW12" s="391">
        <v>14</v>
      </c>
      <c r="BX12" s="391"/>
      <c r="BY12" s="392">
        <f t="shared" si="7"/>
        <v>35</v>
      </c>
    </row>
    <row r="13" spans="1:77" ht="12.75" customHeight="1">
      <c r="A13" s="113">
        <v>10</v>
      </c>
      <c r="B13" s="126">
        <v>20</v>
      </c>
      <c r="C13" s="73" t="s">
        <v>18</v>
      </c>
      <c r="D13" s="377">
        <f t="shared" si="0"/>
        <v>77</v>
      </c>
      <c r="E13" s="48"/>
      <c r="F13" s="406">
        <v>1</v>
      </c>
      <c r="G13" s="380">
        <v>1</v>
      </c>
      <c r="H13" s="380">
        <v>1</v>
      </c>
      <c r="I13" s="80"/>
      <c r="J13" s="380">
        <v>2</v>
      </c>
      <c r="K13" s="80"/>
      <c r="L13" s="80"/>
      <c r="M13" s="378">
        <v>1</v>
      </c>
      <c r="N13" s="88">
        <f t="shared" si="1"/>
        <v>6</v>
      </c>
      <c r="O13" s="48"/>
      <c r="P13" s="79">
        <v>23</v>
      </c>
      <c r="Q13" s="80">
        <v>10</v>
      </c>
      <c r="R13" s="80">
        <v>14</v>
      </c>
      <c r="S13" s="80"/>
      <c r="T13" s="80">
        <v>14</v>
      </c>
      <c r="U13" s="80"/>
      <c r="V13" s="80"/>
      <c r="W13" s="81">
        <v>16</v>
      </c>
      <c r="X13" s="384"/>
      <c r="Y13" s="389">
        <v>15</v>
      </c>
      <c r="Z13" s="390"/>
      <c r="AA13" s="390">
        <v>1</v>
      </c>
      <c r="AB13" s="390"/>
      <c r="AC13" s="390">
        <v>1</v>
      </c>
      <c r="AD13" s="391"/>
      <c r="AE13" s="391"/>
      <c r="AF13" s="391">
        <v>15</v>
      </c>
      <c r="AG13" s="392">
        <f t="shared" si="2"/>
        <v>32</v>
      </c>
      <c r="AH13" s="384"/>
      <c r="AI13" s="389">
        <v>8</v>
      </c>
      <c r="AJ13" s="390">
        <v>10</v>
      </c>
      <c r="AK13" s="390">
        <v>1</v>
      </c>
      <c r="AL13" s="390"/>
      <c r="AM13" s="390">
        <v>2</v>
      </c>
      <c r="AN13" s="391"/>
      <c r="AO13" s="391"/>
      <c r="AP13" s="391">
        <v>1</v>
      </c>
      <c r="AQ13" s="392">
        <f t="shared" si="3"/>
        <v>22</v>
      </c>
      <c r="AR13" s="384"/>
      <c r="AS13" s="392">
        <v>20</v>
      </c>
      <c r="AT13" s="384"/>
      <c r="AU13" s="389"/>
      <c r="AV13" s="390"/>
      <c r="AW13" s="390">
        <v>1</v>
      </c>
      <c r="AX13" s="390"/>
      <c r="AY13" s="390">
        <v>1</v>
      </c>
      <c r="AZ13" s="391"/>
      <c r="BA13" s="391"/>
      <c r="BB13" s="391"/>
      <c r="BC13" s="392">
        <f t="shared" si="4"/>
        <v>2</v>
      </c>
      <c r="BD13" s="384"/>
      <c r="BE13" s="392"/>
      <c r="BF13" s="384"/>
      <c r="BG13" s="389"/>
      <c r="BH13" s="390"/>
      <c r="BI13" s="392">
        <f t="shared" si="5"/>
        <v>0</v>
      </c>
      <c r="BJ13" s="384"/>
      <c r="BK13" s="390"/>
      <c r="BL13" s="390"/>
      <c r="BM13" s="390"/>
      <c r="BN13" s="391"/>
      <c r="BO13" s="392">
        <f t="shared" si="6"/>
        <v>0</v>
      </c>
      <c r="BP13" s="384"/>
      <c r="BQ13" s="389"/>
      <c r="BR13" s="390"/>
      <c r="BS13" s="390">
        <v>1</v>
      </c>
      <c r="BT13" s="390"/>
      <c r="BU13" s="390"/>
      <c r="BV13" s="391"/>
      <c r="BW13" s="391"/>
      <c r="BX13" s="391"/>
      <c r="BY13" s="392">
        <f t="shared" si="7"/>
        <v>1</v>
      </c>
    </row>
    <row r="14" spans="1:77" ht="12.75" customHeight="1">
      <c r="A14" s="113">
        <v>11</v>
      </c>
      <c r="B14" s="125">
        <v>3</v>
      </c>
      <c r="C14" s="72" t="s">
        <v>151</v>
      </c>
      <c r="D14" s="377">
        <f t="shared" si="0"/>
        <v>74</v>
      </c>
      <c r="E14" s="48"/>
      <c r="F14" s="79"/>
      <c r="G14" s="80"/>
      <c r="H14" s="380">
        <v>2</v>
      </c>
      <c r="I14" s="80"/>
      <c r="J14" s="380">
        <v>1</v>
      </c>
      <c r="K14" s="380">
        <v>1</v>
      </c>
      <c r="L14" s="380">
        <v>1</v>
      </c>
      <c r="M14" s="378">
        <v>2</v>
      </c>
      <c r="N14" s="88">
        <f t="shared" si="1"/>
        <v>7</v>
      </c>
      <c r="O14" s="48"/>
      <c r="P14" s="79"/>
      <c r="Q14" s="80"/>
      <c r="R14" s="80">
        <v>33</v>
      </c>
      <c r="S14" s="80"/>
      <c r="T14" s="80">
        <v>2</v>
      </c>
      <c r="U14" s="80"/>
      <c r="V14" s="80">
        <v>2</v>
      </c>
      <c r="W14" s="81">
        <v>37</v>
      </c>
      <c r="X14" s="384"/>
      <c r="Y14" s="389"/>
      <c r="Z14" s="390"/>
      <c r="AA14" s="390"/>
      <c r="AB14" s="390"/>
      <c r="AC14" s="390"/>
      <c r="AD14" s="391"/>
      <c r="AE14" s="391">
        <v>1</v>
      </c>
      <c r="AF14" s="391">
        <v>16</v>
      </c>
      <c r="AG14" s="392">
        <f t="shared" si="2"/>
        <v>17</v>
      </c>
      <c r="AH14" s="384"/>
      <c r="AI14" s="389"/>
      <c r="AJ14" s="390"/>
      <c r="AK14" s="390">
        <v>2</v>
      </c>
      <c r="AL14" s="390"/>
      <c r="AM14" s="390">
        <v>2</v>
      </c>
      <c r="AN14" s="391"/>
      <c r="AO14" s="391">
        <v>1</v>
      </c>
      <c r="AP14" s="391">
        <v>1</v>
      </c>
      <c r="AQ14" s="392">
        <f t="shared" si="3"/>
        <v>6</v>
      </c>
      <c r="AR14" s="384"/>
      <c r="AS14" s="392">
        <v>10</v>
      </c>
      <c r="AT14" s="384"/>
      <c r="AU14" s="389"/>
      <c r="AV14" s="390"/>
      <c r="AW14" s="390">
        <v>1</v>
      </c>
      <c r="AX14" s="390"/>
      <c r="AY14" s="390"/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  <c r="BP14" s="384"/>
      <c r="BQ14" s="389"/>
      <c r="BR14" s="390"/>
      <c r="BS14" s="390"/>
      <c r="BT14" s="390"/>
      <c r="BU14" s="390"/>
      <c r="BV14" s="391"/>
      <c r="BW14" s="391"/>
      <c r="BX14" s="391">
        <v>20</v>
      </c>
      <c r="BY14" s="392">
        <f t="shared" si="7"/>
        <v>20</v>
      </c>
    </row>
    <row r="15" spans="1:77" ht="12.75" customHeight="1">
      <c r="A15" s="113">
        <v>12</v>
      </c>
      <c r="B15" s="126">
        <v>15</v>
      </c>
      <c r="C15" s="72" t="s">
        <v>39</v>
      </c>
      <c r="D15" s="377">
        <f t="shared" si="0"/>
        <v>65</v>
      </c>
      <c r="E15" s="48"/>
      <c r="F15" s="79"/>
      <c r="G15" s="80"/>
      <c r="H15" s="380">
        <v>4</v>
      </c>
      <c r="I15" s="80"/>
      <c r="J15" s="80"/>
      <c r="K15" s="380">
        <v>1</v>
      </c>
      <c r="L15" s="380">
        <v>1</v>
      </c>
      <c r="M15" s="81"/>
      <c r="N15" s="88">
        <f t="shared" si="1"/>
        <v>6</v>
      </c>
      <c r="O15" s="48"/>
      <c r="P15" s="79"/>
      <c r="Q15" s="80"/>
      <c r="R15" s="80">
        <v>22</v>
      </c>
      <c r="S15" s="80"/>
      <c r="T15" s="80"/>
      <c r="U15" s="80">
        <v>32</v>
      </c>
      <c r="V15" s="80">
        <v>1</v>
      </c>
      <c r="W15" s="81"/>
      <c r="X15" s="384"/>
      <c r="Y15" s="389"/>
      <c r="Z15" s="390"/>
      <c r="AA15" s="390"/>
      <c r="AB15" s="390"/>
      <c r="AC15" s="390"/>
      <c r="AD15" s="391">
        <v>1</v>
      </c>
      <c r="AE15" s="391"/>
      <c r="AF15" s="391"/>
      <c r="AG15" s="392">
        <f t="shared" si="2"/>
        <v>1</v>
      </c>
      <c r="AH15" s="384"/>
      <c r="AI15" s="389"/>
      <c r="AJ15" s="390"/>
      <c r="AK15" s="390">
        <v>4</v>
      </c>
      <c r="AL15" s="390"/>
      <c r="AM15" s="390"/>
      <c r="AN15" s="391">
        <v>20</v>
      </c>
      <c r="AO15" s="391">
        <v>1</v>
      </c>
      <c r="AP15" s="391"/>
      <c r="AQ15" s="392">
        <f t="shared" si="3"/>
        <v>25</v>
      </c>
      <c r="AR15" s="384"/>
      <c r="AS15" s="392">
        <v>30</v>
      </c>
      <c r="AT15" s="384"/>
      <c r="AU15" s="389"/>
      <c r="AV15" s="390"/>
      <c r="AW15" s="390">
        <v>2</v>
      </c>
      <c r="AX15" s="390"/>
      <c r="AY15" s="390"/>
      <c r="AZ15" s="391">
        <v>1</v>
      </c>
      <c r="BA15" s="391"/>
      <c r="BB15" s="391"/>
      <c r="BC15" s="392">
        <f t="shared" si="4"/>
        <v>3</v>
      </c>
      <c r="BD15" s="384"/>
      <c r="BE15" s="392"/>
      <c r="BF15" s="384"/>
      <c r="BG15" s="389"/>
      <c r="BH15" s="390"/>
      <c r="BI15" s="392">
        <f t="shared" si="5"/>
        <v>0</v>
      </c>
      <c r="BJ15" s="384"/>
      <c r="BK15" s="390"/>
      <c r="BL15" s="390"/>
      <c r="BM15" s="390"/>
      <c r="BN15" s="391"/>
      <c r="BO15" s="392">
        <f t="shared" si="6"/>
        <v>0</v>
      </c>
      <c r="BP15" s="384"/>
      <c r="BQ15" s="389"/>
      <c r="BR15" s="390"/>
      <c r="BS15" s="390">
        <v>6</v>
      </c>
      <c r="BT15" s="390"/>
      <c r="BU15" s="390"/>
      <c r="BV15" s="391"/>
      <c r="BW15" s="391"/>
      <c r="BX15" s="391"/>
      <c r="BY15" s="392">
        <f t="shared" si="7"/>
        <v>6</v>
      </c>
    </row>
    <row r="16" spans="1:77" ht="12.75" customHeight="1">
      <c r="A16" s="118">
        <v>13</v>
      </c>
      <c r="B16" s="126">
        <v>13</v>
      </c>
      <c r="C16" s="72" t="s">
        <v>153</v>
      </c>
      <c r="D16" s="377">
        <f t="shared" si="0"/>
        <v>56</v>
      </c>
      <c r="E16" s="48"/>
      <c r="F16" s="79"/>
      <c r="G16" s="80"/>
      <c r="H16" s="380">
        <v>2</v>
      </c>
      <c r="I16" s="80"/>
      <c r="J16" s="380">
        <v>3</v>
      </c>
      <c r="K16" s="80"/>
      <c r="L16" s="380">
        <v>1</v>
      </c>
      <c r="M16" s="378">
        <v>1</v>
      </c>
      <c r="N16" s="88">
        <f t="shared" si="1"/>
        <v>7</v>
      </c>
      <c r="O16" s="48"/>
      <c r="P16" s="79"/>
      <c r="Q16" s="80"/>
      <c r="R16" s="80">
        <v>17</v>
      </c>
      <c r="S16" s="80"/>
      <c r="T16" s="80">
        <v>14</v>
      </c>
      <c r="U16" s="80"/>
      <c r="V16" s="80">
        <v>9</v>
      </c>
      <c r="W16" s="81">
        <v>26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2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3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7"/>
        <v>16</v>
      </c>
    </row>
    <row r="17" spans="1:77" ht="12.75" customHeight="1">
      <c r="A17" s="118">
        <v>14</v>
      </c>
      <c r="B17" s="126">
        <v>7</v>
      </c>
      <c r="C17" s="73" t="s">
        <v>755</v>
      </c>
      <c r="D17" s="377">
        <f t="shared" si="0"/>
        <v>51</v>
      </c>
      <c r="E17" s="48"/>
      <c r="F17" s="79"/>
      <c r="G17" s="80"/>
      <c r="H17" s="80"/>
      <c r="I17" s="80"/>
      <c r="J17" s="380">
        <v>1</v>
      </c>
      <c r="K17" s="80"/>
      <c r="L17" s="80"/>
      <c r="M17" s="378">
        <v>1</v>
      </c>
      <c r="N17" s="88">
        <f t="shared" si="1"/>
        <v>2</v>
      </c>
      <c r="O17" s="48"/>
      <c r="P17" s="79"/>
      <c r="Q17" s="80"/>
      <c r="R17" s="80"/>
      <c r="S17" s="80"/>
      <c r="T17" s="80"/>
      <c r="U17" s="80"/>
      <c r="V17" s="80"/>
      <c r="W17" s="81">
        <v>1</v>
      </c>
      <c r="X17" s="384"/>
      <c r="Y17" s="389"/>
      <c r="Z17" s="390"/>
      <c r="AA17" s="390"/>
      <c r="AB17" s="390"/>
      <c r="AC17" s="390"/>
      <c r="AD17" s="391"/>
      <c r="AE17" s="391"/>
      <c r="AF17" s="391"/>
      <c r="AG17" s="392">
        <f t="shared" si="2"/>
        <v>0</v>
      </c>
      <c r="AH17" s="384"/>
      <c r="AI17" s="389"/>
      <c r="AJ17" s="390"/>
      <c r="AK17" s="390"/>
      <c r="AL17" s="390"/>
      <c r="AM17" s="390"/>
      <c r="AN17" s="391"/>
      <c r="AO17" s="391"/>
      <c r="AP17" s="391">
        <v>1</v>
      </c>
      <c r="AQ17" s="392">
        <f t="shared" si="3"/>
        <v>1</v>
      </c>
      <c r="AR17" s="384"/>
      <c r="AS17" s="392"/>
      <c r="AT17" s="384"/>
      <c r="AU17" s="389"/>
      <c r="AV17" s="390"/>
      <c r="AW17" s="390"/>
      <c r="AX17" s="390"/>
      <c r="AY17" s="390"/>
      <c r="AZ17" s="391"/>
      <c r="BA17" s="391"/>
      <c r="BB17" s="391"/>
      <c r="BC17" s="392">
        <f t="shared" si="4"/>
        <v>0</v>
      </c>
      <c r="BD17" s="384"/>
      <c r="BE17" s="392"/>
      <c r="BF17" s="384"/>
      <c r="BG17" s="389">
        <v>50</v>
      </c>
      <c r="BH17" s="390"/>
      <c r="BI17" s="392">
        <f t="shared" si="5"/>
        <v>50</v>
      </c>
      <c r="BJ17" s="384"/>
      <c r="BK17" s="390"/>
      <c r="BL17" s="390"/>
      <c r="BM17" s="390"/>
      <c r="BN17" s="391"/>
      <c r="BO17" s="392">
        <f t="shared" si="6"/>
        <v>0</v>
      </c>
      <c r="BP17" s="384"/>
      <c r="BQ17" s="389"/>
      <c r="BR17" s="390"/>
      <c r="BS17" s="390"/>
      <c r="BT17" s="390"/>
      <c r="BU17" s="390"/>
      <c r="BV17" s="391"/>
      <c r="BW17" s="391"/>
      <c r="BX17" s="391"/>
      <c r="BY17" s="392">
        <f t="shared" si="7"/>
        <v>0</v>
      </c>
    </row>
    <row r="18" spans="1:77" ht="12.75" customHeight="1">
      <c r="A18" s="118">
        <v>15</v>
      </c>
      <c r="B18" s="125">
        <v>5</v>
      </c>
      <c r="C18" s="72" t="s">
        <v>23</v>
      </c>
      <c r="D18" s="377">
        <f t="shared" si="0"/>
        <v>47</v>
      </c>
      <c r="E18" s="48"/>
      <c r="F18" s="79"/>
      <c r="G18" s="80"/>
      <c r="H18" s="380">
        <v>2</v>
      </c>
      <c r="I18" s="380">
        <v>1</v>
      </c>
      <c r="J18" s="380">
        <v>2</v>
      </c>
      <c r="K18" s="80"/>
      <c r="L18" s="380">
        <v>2</v>
      </c>
      <c r="M18" s="81"/>
      <c r="N18" s="88">
        <f t="shared" si="1"/>
        <v>7</v>
      </c>
      <c r="O18" s="48"/>
      <c r="P18" s="79"/>
      <c r="Q18" s="80"/>
      <c r="R18" s="80">
        <v>5</v>
      </c>
      <c r="S18" s="80">
        <v>26</v>
      </c>
      <c r="T18" s="80">
        <v>2</v>
      </c>
      <c r="U18" s="80"/>
      <c r="V18" s="80">
        <v>14</v>
      </c>
      <c r="W18" s="81"/>
      <c r="X18" s="384"/>
      <c r="Y18" s="389"/>
      <c r="Z18" s="390"/>
      <c r="AA18" s="390">
        <v>2</v>
      </c>
      <c r="AB18" s="390">
        <v>15</v>
      </c>
      <c r="AC18" s="390">
        <v>1</v>
      </c>
      <c r="AD18" s="391"/>
      <c r="AE18" s="391">
        <v>2</v>
      </c>
      <c r="AF18" s="391"/>
      <c r="AG18" s="392">
        <f t="shared" si="2"/>
        <v>20</v>
      </c>
      <c r="AH18" s="384"/>
      <c r="AI18" s="389"/>
      <c r="AJ18" s="390"/>
      <c r="AK18" s="390">
        <v>3</v>
      </c>
      <c r="AL18" s="390">
        <v>10</v>
      </c>
      <c r="AM18" s="390">
        <v>2</v>
      </c>
      <c r="AN18" s="391"/>
      <c r="AO18" s="391"/>
      <c r="AP18" s="391"/>
      <c r="AQ18" s="392">
        <f t="shared" si="3"/>
        <v>15</v>
      </c>
      <c r="AR18" s="384"/>
      <c r="AS18" s="392">
        <v>10</v>
      </c>
      <c r="AT18" s="384"/>
      <c r="AU18" s="389"/>
      <c r="AV18" s="390"/>
      <c r="AW18" s="390"/>
      <c r="AX18" s="390">
        <v>1</v>
      </c>
      <c r="AY18" s="390"/>
      <c r="AZ18" s="391"/>
      <c r="BA18" s="391">
        <v>1</v>
      </c>
      <c r="BB18" s="391"/>
      <c r="BC18" s="392">
        <f t="shared" si="4"/>
        <v>2</v>
      </c>
      <c r="BD18" s="384"/>
      <c r="BE18" s="392"/>
      <c r="BF18" s="384"/>
      <c r="BG18" s="389"/>
      <c r="BH18" s="390"/>
      <c r="BI18" s="392">
        <f t="shared" si="5"/>
        <v>0</v>
      </c>
      <c r="BJ18" s="384"/>
      <c r="BK18" s="390"/>
      <c r="BL18" s="390"/>
      <c r="BM18" s="390"/>
      <c r="BN18" s="391"/>
      <c r="BO18" s="392">
        <f t="shared" si="6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7"/>
        <v>0</v>
      </c>
    </row>
    <row r="19" spans="1:77" ht="12.75" customHeight="1">
      <c r="A19" s="118">
        <v>16</v>
      </c>
      <c r="B19" s="126">
        <v>10</v>
      </c>
      <c r="C19" s="73" t="s">
        <v>594</v>
      </c>
      <c r="D19" s="377">
        <f t="shared" si="0"/>
        <v>31</v>
      </c>
      <c r="E19" s="48"/>
      <c r="F19" s="79"/>
      <c r="G19" s="80"/>
      <c r="H19" s="380">
        <v>1</v>
      </c>
      <c r="I19" s="80"/>
      <c r="J19" s="80"/>
      <c r="K19" s="80"/>
      <c r="L19" s="80"/>
      <c r="M19" s="81"/>
      <c r="N19" s="88">
        <f t="shared" si="1"/>
        <v>1</v>
      </c>
      <c r="O19" s="48"/>
      <c r="P19" s="79"/>
      <c r="Q19" s="80"/>
      <c r="R19" s="80">
        <v>31</v>
      </c>
      <c r="S19" s="80"/>
      <c r="T19" s="80"/>
      <c r="U19" s="80"/>
      <c r="V19" s="80"/>
      <c r="W19" s="81"/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7"/>
        <v>0</v>
      </c>
    </row>
    <row r="20" spans="1:77" ht="12.75" customHeight="1">
      <c r="A20" s="118">
        <v>17</v>
      </c>
      <c r="B20" s="126">
        <v>16</v>
      </c>
      <c r="C20" s="73" t="s">
        <v>27</v>
      </c>
      <c r="D20" s="377">
        <f t="shared" si="0"/>
        <v>13</v>
      </c>
      <c r="E20" s="48"/>
      <c r="F20" s="79"/>
      <c r="G20" s="80"/>
      <c r="H20" s="380">
        <v>1</v>
      </c>
      <c r="I20" s="80"/>
      <c r="J20" s="80"/>
      <c r="K20" s="80"/>
      <c r="L20" s="380">
        <v>1</v>
      </c>
      <c r="M20" s="378">
        <v>1</v>
      </c>
      <c r="N20" s="88">
        <f t="shared" si="1"/>
        <v>3</v>
      </c>
      <c r="O20" s="48"/>
      <c r="P20" s="79"/>
      <c r="Q20" s="80"/>
      <c r="R20" s="80">
        <v>12</v>
      </c>
      <c r="S20" s="80"/>
      <c r="T20" s="80"/>
      <c r="U20" s="80"/>
      <c r="V20" s="80"/>
      <c r="W20" s="81">
        <v>1</v>
      </c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>
        <v>1</v>
      </c>
      <c r="AL20" s="390"/>
      <c r="AM20" s="390"/>
      <c r="AN20" s="391"/>
      <c r="AO20" s="391"/>
      <c r="AP20" s="391">
        <v>1</v>
      </c>
      <c r="AQ20" s="392">
        <f t="shared" si="3"/>
        <v>2</v>
      </c>
      <c r="AR20" s="384"/>
      <c r="AS20" s="392">
        <v>10</v>
      </c>
      <c r="AT20" s="384"/>
      <c r="AU20" s="389"/>
      <c r="AV20" s="390"/>
      <c r="AW20" s="390">
        <v>1</v>
      </c>
      <c r="AX20" s="390"/>
      <c r="AY20" s="390"/>
      <c r="AZ20" s="391"/>
      <c r="BA20" s="391"/>
      <c r="BB20" s="391"/>
      <c r="BC20" s="392">
        <f t="shared" si="4"/>
        <v>1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  <c r="BP20" s="384"/>
      <c r="BQ20" s="389"/>
      <c r="BR20" s="390"/>
      <c r="BS20" s="390"/>
      <c r="BT20" s="390"/>
      <c r="BU20" s="390"/>
      <c r="BV20" s="391"/>
      <c r="BW20" s="391"/>
      <c r="BX20" s="391"/>
      <c r="BY20" s="392">
        <f t="shared" si="7"/>
        <v>0</v>
      </c>
    </row>
    <row r="21" spans="1:77" ht="12.75" customHeight="1">
      <c r="A21" s="118">
        <v>18</v>
      </c>
      <c r="B21" s="126">
        <v>24</v>
      </c>
      <c r="C21" s="293" t="s">
        <v>237</v>
      </c>
      <c r="D21" s="377">
        <f t="shared" si="0"/>
        <v>11</v>
      </c>
      <c r="E21" s="48"/>
      <c r="F21" s="79"/>
      <c r="G21" s="80"/>
      <c r="H21" s="80"/>
      <c r="I21" s="80"/>
      <c r="J21" s="80"/>
      <c r="K21" s="80"/>
      <c r="L21" s="380">
        <v>2</v>
      </c>
      <c r="M21" s="81"/>
      <c r="N21" s="88">
        <f t="shared" si="1"/>
        <v>2</v>
      </c>
      <c r="O21" s="48"/>
      <c r="P21" s="79"/>
      <c r="Q21" s="80"/>
      <c r="R21" s="80"/>
      <c r="S21" s="80"/>
      <c r="T21" s="80"/>
      <c r="U21" s="80"/>
      <c r="V21" s="80">
        <v>11</v>
      </c>
      <c r="W21" s="81"/>
      <c r="X21" s="384"/>
      <c r="Y21" s="389"/>
      <c r="Z21" s="390"/>
      <c r="AA21" s="390"/>
      <c r="AB21" s="390"/>
      <c r="AC21" s="390"/>
      <c r="AD21" s="391"/>
      <c r="AE21" s="391"/>
      <c r="AF21" s="391"/>
      <c r="AG21" s="392">
        <f t="shared" si="2"/>
        <v>0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 t="shared" si="3"/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  <c r="BP21" s="384"/>
      <c r="BQ21" s="389"/>
      <c r="BR21" s="390"/>
      <c r="BS21" s="390"/>
      <c r="BT21" s="390"/>
      <c r="BU21" s="390"/>
      <c r="BV21" s="391"/>
      <c r="BW21" s="391">
        <v>11</v>
      </c>
      <c r="BX21" s="391"/>
      <c r="BY21" s="392">
        <f t="shared" si="7"/>
        <v>11</v>
      </c>
    </row>
    <row r="22" spans="1:77" ht="12.75" customHeight="1">
      <c r="A22" s="118">
        <v>19</v>
      </c>
      <c r="B22" s="126">
        <v>22</v>
      </c>
      <c r="C22" s="72" t="s">
        <v>19</v>
      </c>
      <c r="D22" s="377">
        <f t="shared" si="0"/>
        <v>9</v>
      </c>
      <c r="E22" s="48"/>
      <c r="F22" s="79"/>
      <c r="G22" s="380">
        <v>1</v>
      </c>
      <c r="H22" s="380">
        <v>1</v>
      </c>
      <c r="I22" s="80"/>
      <c r="J22" s="80"/>
      <c r="K22" s="80"/>
      <c r="L22" s="80"/>
      <c r="M22" s="81"/>
      <c r="N22" s="88">
        <f t="shared" si="1"/>
        <v>2</v>
      </c>
      <c r="O22" s="48"/>
      <c r="P22" s="79"/>
      <c r="Q22" s="80">
        <v>8</v>
      </c>
      <c r="R22" s="80">
        <v>1</v>
      </c>
      <c r="S22" s="80"/>
      <c r="T22" s="80"/>
      <c r="U22" s="80"/>
      <c r="V22" s="80"/>
      <c r="W22" s="81"/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2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3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7"/>
        <v>0</v>
      </c>
    </row>
    <row r="23" spans="1:77" ht="12.75" customHeight="1">
      <c r="A23" s="118">
        <v>20</v>
      </c>
      <c r="B23" s="126">
        <v>24</v>
      </c>
      <c r="C23" s="73" t="s">
        <v>20</v>
      </c>
      <c r="D23" s="377">
        <f t="shared" si="0"/>
        <v>7</v>
      </c>
      <c r="E23" s="48"/>
      <c r="F23" s="406">
        <v>1</v>
      </c>
      <c r="G23" s="80"/>
      <c r="H23" s="380">
        <v>2</v>
      </c>
      <c r="I23" s="380">
        <v>1</v>
      </c>
      <c r="J23" s="380">
        <v>1</v>
      </c>
      <c r="K23" s="80"/>
      <c r="L23" s="80"/>
      <c r="M23" s="81"/>
      <c r="N23" s="88">
        <f t="shared" si="1"/>
        <v>5</v>
      </c>
      <c r="O23" s="48"/>
      <c r="P23" s="79">
        <v>1</v>
      </c>
      <c r="Q23" s="80"/>
      <c r="R23" s="80">
        <v>4</v>
      </c>
      <c r="S23" s="80">
        <v>1</v>
      </c>
      <c r="T23" s="80">
        <v>1</v>
      </c>
      <c r="U23" s="80"/>
      <c r="V23" s="80"/>
      <c r="W23" s="81"/>
      <c r="X23" s="384"/>
      <c r="Y23" s="389">
        <v>1</v>
      </c>
      <c r="Z23" s="390"/>
      <c r="AA23" s="390">
        <v>1</v>
      </c>
      <c r="AB23" s="390">
        <v>1</v>
      </c>
      <c r="AC23" s="390"/>
      <c r="AD23" s="391"/>
      <c r="AE23" s="391"/>
      <c r="AF23" s="391"/>
      <c r="AG23" s="392">
        <f t="shared" si="2"/>
        <v>3</v>
      </c>
      <c r="AH23" s="384"/>
      <c r="AI23" s="389"/>
      <c r="AJ23" s="390"/>
      <c r="AK23" s="390">
        <v>2</v>
      </c>
      <c r="AL23" s="390"/>
      <c r="AM23" s="390">
        <v>1</v>
      </c>
      <c r="AN23" s="391"/>
      <c r="AO23" s="391"/>
      <c r="AP23" s="391"/>
      <c r="AQ23" s="392">
        <f t="shared" si="3"/>
        <v>3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  <c r="BP23" s="384"/>
      <c r="BQ23" s="389"/>
      <c r="BR23" s="390"/>
      <c r="BS23" s="390">
        <v>1</v>
      </c>
      <c r="BT23" s="390"/>
      <c r="BU23" s="390"/>
      <c r="BV23" s="391"/>
      <c r="BW23" s="391"/>
      <c r="BX23" s="391"/>
      <c r="BY23" s="392">
        <f t="shared" si="7"/>
        <v>1</v>
      </c>
    </row>
    <row r="24" spans="1:77" ht="12.75" customHeight="1">
      <c r="A24" s="118">
        <v>21</v>
      </c>
      <c r="B24" s="126">
        <v>19</v>
      </c>
      <c r="C24" s="73" t="s">
        <v>729</v>
      </c>
      <c r="D24" s="377">
        <f t="shared" si="0"/>
        <v>4</v>
      </c>
      <c r="E24" s="48"/>
      <c r="F24" s="79"/>
      <c r="G24" s="80"/>
      <c r="H24" s="380">
        <v>1</v>
      </c>
      <c r="I24" s="80"/>
      <c r="J24" s="80"/>
      <c r="K24" s="80"/>
      <c r="L24" s="380">
        <v>1</v>
      </c>
      <c r="M24" s="81"/>
      <c r="N24" s="88">
        <f t="shared" si="1"/>
        <v>2</v>
      </c>
      <c r="O24" s="48"/>
      <c r="P24" s="79"/>
      <c r="Q24" s="80"/>
      <c r="R24" s="80">
        <v>2</v>
      </c>
      <c r="S24" s="80"/>
      <c r="T24" s="80"/>
      <c r="U24" s="80"/>
      <c r="V24" s="80">
        <v>2</v>
      </c>
      <c r="W24" s="81"/>
      <c r="X24" s="384"/>
      <c r="Y24" s="389"/>
      <c r="Z24" s="390"/>
      <c r="AA24" s="390">
        <v>1</v>
      </c>
      <c r="AB24" s="390"/>
      <c r="AC24" s="390"/>
      <c r="AD24" s="391"/>
      <c r="AE24" s="391">
        <v>1</v>
      </c>
      <c r="AF24" s="391"/>
      <c r="AG24" s="392">
        <f t="shared" si="2"/>
        <v>2</v>
      </c>
      <c r="AH24" s="384"/>
      <c r="AI24" s="389"/>
      <c r="AJ24" s="390"/>
      <c r="AK24" s="390">
        <v>1</v>
      </c>
      <c r="AL24" s="390"/>
      <c r="AM24" s="390"/>
      <c r="AN24" s="391"/>
      <c r="AO24" s="391">
        <v>1</v>
      </c>
      <c r="AP24" s="391"/>
      <c r="AQ24" s="392">
        <f t="shared" si="3"/>
        <v>2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7"/>
        <v>0</v>
      </c>
    </row>
    <row r="25" spans="1:77" ht="12.75" customHeight="1">
      <c r="A25" s="118">
        <v>22</v>
      </c>
      <c r="B25" s="126">
        <v>21</v>
      </c>
      <c r="C25" s="73" t="s">
        <v>387</v>
      </c>
      <c r="D25" s="377">
        <f t="shared" si="0"/>
        <v>2</v>
      </c>
      <c r="E25" s="48"/>
      <c r="F25" s="79"/>
      <c r="G25" s="80"/>
      <c r="H25" s="80"/>
      <c r="I25" s="80"/>
      <c r="J25" s="380">
        <v>1</v>
      </c>
      <c r="K25" s="80"/>
      <c r="L25" s="380">
        <v>1</v>
      </c>
      <c r="M25" s="81"/>
      <c r="N25" s="88">
        <f t="shared" si="1"/>
        <v>2</v>
      </c>
      <c r="O25" s="48"/>
      <c r="P25" s="79"/>
      <c r="Q25" s="80"/>
      <c r="R25" s="80"/>
      <c r="S25" s="80"/>
      <c r="T25" s="80">
        <v>2</v>
      </c>
      <c r="U25" s="80"/>
      <c r="V25" s="80"/>
      <c r="W25" s="81"/>
      <c r="X25" s="384"/>
      <c r="Y25" s="389"/>
      <c r="Z25" s="390"/>
      <c r="AA25" s="390"/>
      <c r="AB25" s="390"/>
      <c r="AC25" s="390">
        <v>1</v>
      </c>
      <c r="AD25" s="391"/>
      <c r="AE25" s="391"/>
      <c r="AF25" s="391"/>
      <c r="AG25" s="392">
        <f t="shared" si="2"/>
        <v>1</v>
      </c>
      <c r="AH25" s="384"/>
      <c r="AI25" s="389"/>
      <c r="AJ25" s="390"/>
      <c r="AK25" s="390"/>
      <c r="AL25" s="390"/>
      <c r="AM25" s="390">
        <v>1</v>
      </c>
      <c r="AN25" s="391"/>
      <c r="AO25" s="391"/>
      <c r="AP25" s="391"/>
      <c r="AQ25" s="392">
        <f t="shared" si="3"/>
        <v>1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7"/>
        <v>0</v>
      </c>
    </row>
    <row r="26" spans="1:77" ht="12.75" customHeight="1">
      <c r="A26" s="118">
        <v>23</v>
      </c>
      <c r="B26" s="126">
        <v>14</v>
      </c>
      <c r="C26" s="72" t="s">
        <v>57</v>
      </c>
      <c r="D26" s="377">
        <f t="shared" si="0"/>
        <v>1</v>
      </c>
      <c r="E26" s="48"/>
      <c r="F26" s="79"/>
      <c r="G26" s="80"/>
      <c r="H26" s="80"/>
      <c r="I26" s="80"/>
      <c r="J26" s="380">
        <v>2</v>
      </c>
      <c r="K26" s="380">
        <v>1</v>
      </c>
      <c r="L26" s="80"/>
      <c r="M26" s="81"/>
      <c r="N26" s="88">
        <f t="shared" si="1"/>
        <v>3</v>
      </c>
      <c r="O26" s="48"/>
      <c r="P26" s="79"/>
      <c r="Q26" s="80"/>
      <c r="R26" s="80"/>
      <c r="S26" s="80"/>
      <c r="T26" s="80"/>
      <c r="U26" s="80">
        <v>1</v>
      </c>
      <c r="V26" s="80"/>
      <c r="W26" s="81"/>
      <c r="X26" s="384"/>
      <c r="Y26" s="389"/>
      <c r="Z26" s="390"/>
      <c r="AA26" s="390"/>
      <c r="AB26" s="390"/>
      <c r="AC26" s="390"/>
      <c r="AD26" s="391">
        <v>1</v>
      </c>
      <c r="AE26" s="391"/>
      <c r="AF26" s="391"/>
      <c r="AG26" s="392">
        <f t="shared" si="2"/>
        <v>1</v>
      </c>
      <c r="AH26" s="384"/>
      <c r="AI26" s="389"/>
      <c r="AJ26" s="390"/>
      <c r="AK26" s="390"/>
      <c r="AL26" s="390"/>
      <c r="AM26" s="390"/>
      <c r="AN26" s="391"/>
      <c r="AO26" s="391"/>
      <c r="AP26" s="391"/>
      <c r="AQ26" s="392">
        <f t="shared" si="3"/>
        <v>0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7"/>
        <v>0</v>
      </c>
    </row>
    <row r="27" spans="1:77" ht="12.75" customHeight="1">
      <c r="A27" s="118">
        <v>23</v>
      </c>
      <c r="B27" s="127">
        <v>26</v>
      </c>
      <c r="C27" s="293" t="s">
        <v>49</v>
      </c>
      <c r="D27" s="377">
        <f t="shared" si="0"/>
        <v>1</v>
      </c>
      <c r="E27" s="48"/>
      <c r="F27" s="79"/>
      <c r="G27" s="80"/>
      <c r="H27" s="380">
        <v>1</v>
      </c>
      <c r="I27" s="80"/>
      <c r="J27" s="80"/>
      <c r="K27" s="80"/>
      <c r="L27" s="80"/>
      <c r="M27" s="81"/>
      <c r="N27" s="88">
        <f t="shared" si="1"/>
        <v>1</v>
      </c>
      <c r="O27" s="48"/>
      <c r="P27" s="79"/>
      <c r="Q27" s="80"/>
      <c r="R27" s="80">
        <v>1</v>
      </c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  <c r="BP27" s="384"/>
      <c r="BQ27" s="389"/>
      <c r="BR27" s="390"/>
      <c r="BS27" s="390">
        <v>1</v>
      </c>
      <c r="BT27" s="390"/>
      <c r="BU27" s="390"/>
      <c r="BV27" s="391"/>
      <c r="BW27" s="391"/>
      <c r="BX27" s="391"/>
      <c r="BY27" s="392">
        <f t="shared" si="7"/>
        <v>1</v>
      </c>
    </row>
    <row r="28" spans="1:77" ht="12.75" customHeight="1">
      <c r="A28" s="118">
        <v>23</v>
      </c>
      <c r="B28" s="127">
        <v>26</v>
      </c>
      <c r="C28" s="73" t="s">
        <v>386</v>
      </c>
      <c r="D28" s="377">
        <f t="shared" si="0"/>
        <v>1</v>
      </c>
      <c r="E28" s="48"/>
      <c r="F28" s="79"/>
      <c r="G28" s="80"/>
      <c r="H28" s="80"/>
      <c r="I28" s="380">
        <v>1</v>
      </c>
      <c r="J28" s="80"/>
      <c r="K28" s="80"/>
      <c r="L28" s="80"/>
      <c r="M28" s="81"/>
      <c r="N28" s="88">
        <f t="shared" si="1"/>
        <v>1</v>
      </c>
      <c r="O28" s="48"/>
      <c r="P28" s="79"/>
      <c r="Q28" s="80"/>
      <c r="R28" s="80"/>
      <c r="S28" s="80">
        <v>1</v>
      </c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>
        <v>1</v>
      </c>
      <c r="AM28" s="390"/>
      <c r="AN28" s="391"/>
      <c r="AO28" s="391"/>
      <c r="AP28" s="391"/>
      <c r="AQ28" s="392">
        <f t="shared" si="3"/>
        <v>1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  <c r="BP28" s="384"/>
      <c r="BQ28" s="389"/>
      <c r="BR28" s="390"/>
      <c r="BS28" s="390"/>
      <c r="BT28" s="390"/>
      <c r="BU28" s="390"/>
      <c r="BV28" s="391"/>
      <c r="BW28" s="391"/>
      <c r="BX28" s="391"/>
      <c r="BY28" s="392">
        <f t="shared" si="7"/>
        <v>0</v>
      </c>
    </row>
    <row r="29" spans="1:77" ht="12.75" customHeight="1">
      <c r="A29" s="114" t="s">
        <v>52</v>
      </c>
      <c r="B29" s="127" t="s">
        <v>52</v>
      </c>
      <c r="C29" s="408" t="s">
        <v>22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7"/>
        <v>0</v>
      </c>
    </row>
    <row r="30" spans="1:77" ht="12.75" customHeight="1">
      <c r="A30" s="114" t="s">
        <v>52</v>
      </c>
      <c r="B30" s="127" t="s">
        <v>52</v>
      </c>
      <c r="C30" s="408" t="s">
        <v>105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7"/>
        <v>0</v>
      </c>
    </row>
    <row r="31" spans="1:77" ht="12.75" customHeight="1">
      <c r="A31" s="114" t="s">
        <v>52</v>
      </c>
      <c r="B31" s="127" t="s">
        <v>52</v>
      </c>
      <c r="C31" s="293" t="s">
        <v>24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7"/>
        <v>0</v>
      </c>
    </row>
    <row r="32" spans="1:77" ht="12.75" customHeight="1">
      <c r="A32" s="114" t="s">
        <v>52</v>
      </c>
      <c r="B32" s="127" t="s">
        <v>52</v>
      </c>
      <c r="C32" s="293" t="s">
        <v>152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7"/>
        <v>0</v>
      </c>
    </row>
    <row r="33" spans="1:77" ht="12.75" customHeight="1">
      <c r="A33" s="114" t="s">
        <v>52</v>
      </c>
      <c r="B33" s="127" t="s">
        <v>52</v>
      </c>
      <c r="C33" s="293" t="s">
        <v>56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7"/>
        <v>0</v>
      </c>
    </row>
    <row r="34" spans="1:77" ht="12.75" customHeight="1">
      <c r="A34" s="114" t="s">
        <v>52</v>
      </c>
      <c r="B34" s="127">
        <v>18</v>
      </c>
      <c r="C34" s="293" t="s">
        <v>154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7"/>
        <v>0</v>
      </c>
    </row>
    <row r="35" spans="1:77" ht="12.75" customHeight="1">
      <c r="A35" s="114" t="s">
        <v>52</v>
      </c>
      <c r="B35" s="127">
        <v>23</v>
      </c>
      <c r="C35" s="293" t="s">
        <v>51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7"/>
        <v>0</v>
      </c>
    </row>
    <row r="36" spans="1:77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7"/>
        <v>0</v>
      </c>
    </row>
    <row r="37" spans="1:77" ht="15" thickBot="1">
      <c r="A37" s="115" t="s">
        <v>52</v>
      </c>
      <c r="B37" s="128" t="s">
        <v>52</v>
      </c>
      <c r="C37" s="294" t="s">
        <v>43</v>
      </c>
      <c r="D37" s="188">
        <f>SUM(AG37+AQ37+AS37+BC37+BE37+BI37)</f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7"/>
        <v>0</v>
      </c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147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10</v>
      </c>
      <c r="G39" s="55">
        <f aca="true" t="shared" si="8" ref="G39:M39">SUM(G4:G37)</f>
        <v>6</v>
      </c>
      <c r="H39" s="55">
        <f t="shared" si="8"/>
        <v>38</v>
      </c>
      <c r="I39" s="54">
        <f t="shared" si="8"/>
        <v>10</v>
      </c>
      <c r="J39" s="55">
        <f t="shared" si="8"/>
        <v>39</v>
      </c>
      <c r="K39" s="55">
        <f t="shared" si="8"/>
        <v>9</v>
      </c>
      <c r="L39" s="55">
        <f t="shared" si="8"/>
        <v>26</v>
      </c>
      <c r="M39" s="55">
        <f t="shared" si="8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765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113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34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5">
    <mergeCell ref="D1:D3"/>
    <mergeCell ref="F1:M2"/>
    <mergeCell ref="N1:N3"/>
    <mergeCell ref="P1:W2"/>
    <mergeCell ref="BK1:BO2"/>
    <mergeCell ref="A41:C42"/>
    <mergeCell ref="A1:A3"/>
    <mergeCell ref="B1:B3"/>
    <mergeCell ref="BQ1:BY2"/>
    <mergeCell ref="Y1:AG2"/>
    <mergeCell ref="AI1:AQ2"/>
    <mergeCell ref="AS1:AS3"/>
    <mergeCell ref="AU1:BC2"/>
    <mergeCell ref="BE1:BE3"/>
    <mergeCell ref="BG1:B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BB1">
      <selection activeCell="A1" sqref="A1:A3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16384" width="11.421875" style="20" customWidth="1"/>
  </cols>
  <sheetData>
    <row r="1" spans="1:87" ht="12.75" customHeight="1">
      <c r="A1" s="547">
        <v>2022</v>
      </c>
      <c r="B1" s="550">
        <v>2021</v>
      </c>
      <c r="C1" s="295" t="s">
        <v>47</v>
      </c>
      <c r="D1" s="553" t="s">
        <v>0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</row>
    <row r="2" spans="1:87" ht="20.25" customHeight="1" thickBot="1">
      <c r="A2" s="548"/>
      <c r="B2" s="551"/>
      <c r="C2" s="296" t="s">
        <v>50</v>
      </c>
      <c r="D2" s="554"/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</row>
    <row r="3" spans="1:87" ht="13.5" customHeight="1" thickBot="1">
      <c r="A3" s="549"/>
      <c r="B3" s="552"/>
      <c r="C3" s="297" t="s">
        <v>14</v>
      </c>
      <c r="D3" s="554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</row>
    <row r="4" spans="1:87" ht="12.75" customHeight="1">
      <c r="A4" s="112">
        <v>1</v>
      </c>
      <c r="B4" s="124">
        <v>1</v>
      </c>
      <c r="C4" s="71" t="s">
        <v>26</v>
      </c>
      <c r="D4" s="187">
        <f aca="true" t="shared" si="0" ref="D4:D37">SUM(AG4+AQ4+AS4+BC4+BE4+BI4+BO4+BY4+CI4)</f>
        <v>641</v>
      </c>
      <c r="E4" s="48"/>
      <c r="F4" s="407">
        <v>3</v>
      </c>
      <c r="G4" s="379">
        <v>2</v>
      </c>
      <c r="H4" s="379">
        <v>3</v>
      </c>
      <c r="I4" s="379">
        <v>4</v>
      </c>
      <c r="J4" s="379">
        <v>7</v>
      </c>
      <c r="K4" s="379">
        <v>1</v>
      </c>
      <c r="L4" s="379">
        <v>2</v>
      </c>
      <c r="M4" s="404">
        <v>1</v>
      </c>
      <c r="N4" s="87">
        <f aca="true" t="shared" si="1" ref="N4:N37">SUM(F4:M4)</f>
        <v>23</v>
      </c>
      <c r="O4" s="48"/>
      <c r="P4" s="78">
        <v>47</v>
      </c>
      <c r="Q4" s="41">
        <v>26</v>
      </c>
      <c r="R4" s="41">
        <v>85</v>
      </c>
      <c r="S4" s="41">
        <v>227</v>
      </c>
      <c r="T4" s="41">
        <v>70</v>
      </c>
      <c r="U4" s="41">
        <v>18</v>
      </c>
      <c r="V4" s="41">
        <v>0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7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8" ref="CI4:CI37">SUM(CA4:CH4)</f>
        <v>15</v>
      </c>
    </row>
    <row r="5" spans="1:87" ht="12.75" customHeight="1">
      <c r="A5" s="113">
        <v>2</v>
      </c>
      <c r="B5" s="125">
        <v>2</v>
      </c>
      <c r="C5" s="73" t="s">
        <v>58</v>
      </c>
      <c r="D5" s="377">
        <f t="shared" si="0"/>
        <v>270</v>
      </c>
      <c r="E5" s="48"/>
      <c r="F5" s="406">
        <v>1</v>
      </c>
      <c r="G5" s="80"/>
      <c r="H5" s="380">
        <v>3</v>
      </c>
      <c r="I5" s="80"/>
      <c r="J5" s="380">
        <v>1</v>
      </c>
      <c r="K5" s="380">
        <v>1</v>
      </c>
      <c r="L5" s="380">
        <v>3</v>
      </c>
      <c r="M5" s="378">
        <v>1</v>
      </c>
      <c r="N5" s="88">
        <f t="shared" si="1"/>
        <v>10</v>
      </c>
      <c r="O5" s="48"/>
      <c r="P5" s="79">
        <v>20</v>
      </c>
      <c r="Q5" s="80"/>
      <c r="R5" s="80">
        <v>98</v>
      </c>
      <c r="S5" s="80"/>
      <c r="T5" s="80">
        <v>28</v>
      </c>
      <c r="U5" s="80">
        <v>23</v>
      </c>
      <c r="V5" s="80"/>
      <c r="W5" s="81">
        <v>1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7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8"/>
        <v>2</v>
      </c>
    </row>
    <row r="6" spans="1:87" ht="12.75" customHeight="1">
      <c r="A6" s="113">
        <v>3</v>
      </c>
      <c r="B6" s="126">
        <v>6</v>
      </c>
      <c r="C6" s="72" t="s">
        <v>15</v>
      </c>
      <c r="D6" s="377">
        <f t="shared" si="0"/>
        <v>209</v>
      </c>
      <c r="E6" s="48"/>
      <c r="F6" s="406">
        <v>3</v>
      </c>
      <c r="G6" s="80"/>
      <c r="H6" s="380">
        <v>4</v>
      </c>
      <c r="I6" s="80"/>
      <c r="J6" s="380">
        <v>2</v>
      </c>
      <c r="K6" s="80"/>
      <c r="L6" s="80"/>
      <c r="M6" s="81"/>
      <c r="N6" s="88">
        <f t="shared" si="1"/>
        <v>9</v>
      </c>
      <c r="O6" s="48"/>
      <c r="P6" s="79">
        <v>40</v>
      </c>
      <c r="Q6" s="80"/>
      <c r="R6" s="80">
        <v>87</v>
      </c>
      <c r="S6" s="80"/>
      <c r="T6" s="80">
        <v>2</v>
      </c>
      <c r="U6" s="80"/>
      <c r="V6" s="80"/>
      <c r="W6" s="81"/>
      <c r="X6" s="384"/>
      <c r="Y6" s="389"/>
      <c r="Z6" s="390"/>
      <c r="AA6" s="390">
        <v>2</v>
      </c>
      <c r="AB6" s="390"/>
      <c r="AC6" s="390"/>
      <c r="AD6" s="391"/>
      <c r="AE6" s="391"/>
      <c r="AF6" s="391"/>
      <c r="AG6" s="392">
        <f t="shared" si="2"/>
        <v>2</v>
      </c>
      <c r="AH6" s="384"/>
      <c r="AI6" s="389">
        <v>17</v>
      </c>
      <c r="AJ6" s="390"/>
      <c r="AK6" s="390">
        <v>17</v>
      </c>
      <c r="AL6" s="390"/>
      <c r="AM6" s="390">
        <v>2</v>
      </c>
      <c r="AN6" s="391"/>
      <c r="AO6" s="391"/>
      <c r="AP6" s="391"/>
      <c r="AQ6" s="392">
        <f t="shared" si="3"/>
        <v>36</v>
      </c>
      <c r="AR6" s="384"/>
      <c r="AS6" s="392">
        <v>30</v>
      </c>
      <c r="AT6" s="384"/>
      <c r="AU6" s="389"/>
      <c r="AV6" s="390"/>
      <c r="AW6" s="390">
        <v>21</v>
      </c>
      <c r="AX6" s="390"/>
      <c r="AY6" s="390"/>
      <c r="AZ6" s="391"/>
      <c r="BA6" s="391"/>
      <c r="BB6" s="391"/>
      <c r="BC6" s="392">
        <f t="shared" si="4"/>
        <v>21</v>
      </c>
      <c r="BD6" s="384"/>
      <c r="BE6" s="392">
        <v>20</v>
      </c>
      <c r="BF6" s="384"/>
      <c r="BG6" s="389">
        <v>75</v>
      </c>
      <c r="BH6" s="390"/>
      <c r="BI6" s="392">
        <f t="shared" si="5"/>
        <v>75</v>
      </c>
      <c r="BJ6" s="384"/>
      <c r="BK6" s="390"/>
      <c r="BL6" s="390"/>
      <c r="BM6" s="390"/>
      <c r="BN6" s="391"/>
      <c r="BO6" s="392">
        <f t="shared" si="6"/>
        <v>0</v>
      </c>
      <c r="BP6" s="384"/>
      <c r="BQ6" s="389">
        <v>16</v>
      </c>
      <c r="BR6" s="390"/>
      <c r="BS6" s="390"/>
      <c r="BT6" s="390"/>
      <c r="BU6" s="390"/>
      <c r="BV6" s="391"/>
      <c r="BW6" s="391"/>
      <c r="BX6" s="391"/>
      <c r="BY6" s="392">
        <f t="shared" si="7"/>
        <v>16</v>
      </c>
      <c r="BZ6" s="384"/>
      <c r="CA6" s="389">
        <v>7</v>
      </c>
      <c r="CB6" s="390"/>
      <c r="CC6" s="390">
        <v>2</v>
      </c>
      <c r="CD6" s="390"/>
      <c r="CE6" s="390"/>
      <c r="CF6" s="391"/>
      <c r="CG6" s="391"/>
      <c r="CH6" s="391"/>
      <c r="CI6" s="392">
        <f t="shared" si="8"/>
        <v>9</v>
      </c>
    </row>
    <row r="7" spans="1:87" ht="12.75" customHeight="1">
      <c r="A7" s="113">
        <v>4</v>
      </c>
      <c r="B7" s="125">
        <v>4</v>
      </c>
      <c r="C7" s="72" t="s">
        <v>16</v>
      </c>
      <c r="D7" s="377">
        <f t="shared" si="0"/>
        <v>202</v>
      </c>
      <c r="E7" s="48"/>
      <c r="F7" s="79"/>
      <c r="G7" s="80"/>
      <c r="H7" s="380">
        <v>2</v>
      </c>
      <c r="I7" s="80"/>
      <c r="J7" s="380">
        <v>1</v>
      </c>
      <c r="K7" s="380">
        <v>2</v>
      </c>
      <c r="L7" s="380">
        <v>1</v>
      </c>
      <c r="M7" s="81"/>
      <c r="N7" s="88">
        <f t="shared" si="1"/>
        <v>6</v>
      </c>
      <c r="O7" s="48"/>
      <c r="P7" s="79"/>
      <c r="Q7" s="80"/>
      <c r="R7" s="80">
        <v>136</v>
      </c>
      <c r="S7" s="80"/>
      <c r="T7" s="80">
        <v>1</v>
      </c>
      <c r="U7" s="80">
        <v>43</v>
      </c>
      <c r="V7" s="80">
        <v>2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2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3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4"/>
        <v>28</v>
      </c>
      <c r="BD7" s="384"/>
      <c r="BE7" s="392">
        <v>60</v>
      </c>
      <c r="BF7" s="384"/>
      <c r="BG7" s="389"/>
      <c r="BH7" s="390"/>
      <c r="BI7" s="392">
        <f t="shared" si="5"/>
        <v>0</v>
      </c>
      <c r="BJ7" s="384"/>
      <c r="BK7" s="390">
        <v>30</v>
      </c>
      <c r="BL7" s="390"/>
      <c r="BM7" s="390"/>
      <c r="BN7" s="391">
        <v>10</v>
      </c>
      <c r="BO7" s="392">
        <f t="shared" si="6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7"/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 t="shared" si="8"/>
        <v>3</v>
      </c>
    </row>
    <row r="8" spans="1:87" ht="12.75" customHeight="1">
      <c r="A8" s="113">
        <v>5</v>
      </c>
      <c r="B8" s="126">
        <v>17</v>
      </c>
      <c r="C8" s="72" t="s">
        <v>17</v>
      </c>
      <c r="D8" s="377">
        <f t="shared" si="0"/>
        <v>189</v>
      </c>
      <c r="E8" s="48"/>
      <c r="F8" s="79"/>
      <c r="G8" s="80"/>
      <c r="H8" s="380">
        <v>1</v>
      </c>
      <c r="I8" s="380">
        <v>1</v>
      </c>
      <c r="J8" s="80"/>
      <c r="K8" s="380">
        <v>1</v>
      </c>
      <c r="L8" s="380">
        <v>2</v>
      </c>
      <c r="M8" s="81"/>
      <c r="N8" s="88">
        <f t="shared" si="1"/>
        <v>5</v>
      </c>
      <c r="O8" s="48"/>
      <c r="P8" s="79"/>
      <c r="Q8" s="80"/>
      <c r="R8" s="80">
        <v>41</v>
      </c>
      <c r="S8" s="80">
        <v>40</v>
      </c>
      <c r="T8" s="80"/>
      <c r="U8" s="80">
        <v>66</v>
      </c>
      <c r="V8" s="80">
        <v>42</v>
      </c>
      <c r="W8" s="81"/>
      <c r="X8" s="384"/>
      <c r="Y8" s="389"/>
      <c r="Z8" s="390"/>
      <c r="AA8" s="390">
        <v>1</v>
      </c>
      <c r="AB8" s="390">
        <v>1</v>
      </c>
      <c r="AC8" s="390"/>
      <c r="AD8" s="391">
        <v>10</v>
      </c>
      <c r="AE8" s="391">
        <v>30</v>
      </c>
      <c r="AF8" s="391"/>
      <c r="AG8" s="392">
        <f t="shared" si="2"/>
        <v>42</v>
      </c>
      <c r="AH8" s="384"/>
      <c r="AI8" s="389"/>
      <c r="AJ8" s="390"/>
      <c r="AK8" s="390">
        <v>8</v>
      </c>
      <c r="AL8" s="390">
        <v>8</v>
      </c>
      <c r="AM8" s="390"/>
      <c r="AN8" s="391">
        <v>15</v>
      </c>
      <c r="AO8" s="391">
        <v>1</v>
      </c>
      <c r="AP8" s="391"/>
      <c r="AQ8" s="392">
        <f t="shared" si="3"/>
        <v>32</v>
      </c>
      <c r="AR8" s="384"/>
      <c r="AS8" s="392">
        <v>40</v>
      </c>
      <c r="AT8" s="384"/>
      <c r="AU8" s="389"/>
      <c r="AV8" s="390"/>
      <c r="AW8" s="390">
        <v>1</v>
      </c>
      <c r="AX8" s="390">
        <v>1</v>
      </c>
      <c r="AY8" s="390"/>
      <c r="AZ8" s="391">
        <v>10</v>
      </c>
      <c r="BA8" s="391">
        <v>1</v>
      </c>
      <c r="BB8" s="391"/>
      <c r="BC8" s="392">
        <f t="shared" si="4"/>
        <v>13</v>
      </c>
      <c r="BD8" s="384"/>
      <c r="BE8" s="392">
        <v>40</v>
      </c>
      <c r="BF8" s="384"/>
      <c r="BG8" s="389"/>
      <c r="BH8" s="390"/>
      <c r="BI8" s="392">
        <f t="shared" si="5"/>
        <v>0</v>
      </c>
      <c r="BJ8" s="384"/>
      <c r="BK8" s="390"/>
      <c r="BL8" s="390"/>
      <c r="BM8" s="390"/>
      <c r="BN8" s="391"/>
      <c r="BO8" s="392">
        <f t="shared" si="6"/>
        <v>0</v>
      </c>
      <c r="BP8" s="384"/>
      <c r="BQ8" s="389"/>
      <c r="BR8" s="390"/>
      <c r="BS8" s="390"/>
      <c r="BT8" s="390"/>
      <c r="BU8" s="390"/>
      <c r="BV8" s="391"/>
      <c r="BW8" s="391"/>
      <c r="BX8" s="391"/>
      <c r="BY8" s="392">
        <f t="shared" si="7"/>
        <v>0</v>
      </c>
      <c r="BZ8" s="384"/>
      <c r="CA8" s="389"/>
      <c r="CB8" s="390"/>
      <c r="CC8" s="390">
        <v>1</v>
      </c>
      <c r="CD8" s="390">
        <v>20</v>
      </c>
      <c r="CE8" s="390"/>
      <c r="CF8" s="391">
        <v>1</v>
      </c>
      <c r="CG8" s="391"/>
      <c r="CH8" s="391"/>
      <c r="CI8" s="392">
        <f t="shared" si="8"/>
        <v>22</v>
      </c>
    </row>
    <row r="9" spans="1:87" ht="12.75" customHeight="1">
      <c r="A9" s="113">
        <v>6</v>
      </c>
      <c r="B9" s="125">
        <v>11</v>
      </c>
      <c r="C9" s="73" t="s">
        <v>42</v>
      </c>
      <c r="D9" s="377">
        <f t="shared" si="0"/>
        <v>134</v>
      </c>
      <c r="E9" s="48"/>
      <c r="F9" s="79"/>
      <c r="G9" s="80"/>
      <c r="H9" s="380">
        <v>2</v>
      </c>
      <c r="I9" s="380">
        <v>1</v>
      </c>
      <c r="J9" s="380">
        <v>3</v>
      </c>
      <c r="K9" s="80"/>
      <c r="L9" s="380">
        <v>3</v>
      </c>
      <c r="M9" s="81"/>
      <c r="N9" s="88">
        <f t="shared" si="1"/>
        <v>9</v>
      </c>
      <c r="O9" s="48"/>
      <c r="P9" s="79"/>
      <c r="Q9" s="80"/>
      <c r="R9" s="80">
        <v>5</v>
      </c>
      <c r="S9" s="80">
        <v>7</v>
      </c>
      <c r="T9" s="80">
        <v>110</v>
      </c>
      <c r="U9" s="80"/>
      <c r="V9" s="80">
        <v>12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  <c r="BP9" s="384"/>
      <c r="BQ9" s="389"/>
      <c r="BR9" s="390"/>
      <c r="BS9" s="390">
        <v>1</v>
      </c>
      <c r="BT9" s="390"/>
      <c r="BU9" s="390">
        <v>6</v>
      </c>
      <c r="BV9" s="391"/>
      <c r="BW9" s="391"/>
      <c r="BX9" s="391"/>
      <c r="BY9" s="392">
        <f t="shared" si="7"/>
        <v>7</v>
      </c>
      <c r="BZ9" s="384"/>
      <c r="CA9" s="389"/>
      <c r="CB9" s="390"/>
      <c r="CC9" s="390">
        <v>1</v>
      </c>
      <c r="CD9" s="390"/>
      <c r="CE9" s="390">
        <v>11</v>
      </c>
      <c r="CF9" s="391"/>
      <c r="CG9" s="391"/>
      <c r="CH9" s="391"/>
      <c r="CI9" s="392">
        <f t="shared" si="8"/>
        <v>12</v>
      </c>
    </row>
    <row r="10" spans="1:87" ht="12.75" customHeight="1">
      <c r="A10" s="113">
        <v>7</v>
      </c>
      <c r="B10" s="126">
        <v>8</v>
      </c>
      <c r="C10" s="73" t="s">
        <v>25</v>
      </c>
      <c r="D10" s="377">
        <f t="shared" si="0"/>
        <v>109</v>
      </c>
      <c r="E10" s="48"/>
      <c r="F10" s="79"/>
      <c r="G10" s="380">
        <v>1</v>
      </c>
      <c r="H10" s="380">
        <v>1</v>
      </c>
      <c r="I10" s="80"/>
      <c r="J10" s="380">
        <v>8</v>
      </c>
      <c r="K10" s="80"/>
      <c r="L10" s="380">
        <v>2</v>
      </c>
      <c r="M10" s="81"/>
      <c r="N10" s="88">
        <f t="shared" si="1"/>
        <v>12</v>
      </c>
      <c r="O10" s="48"/>
      <c r="P10" s="79"/>
      <c r="Q10" s="80">
        <v>40</v>
      </c>
      <c r="R10" s="80">
        <v>3</v>
      </c>
      <c r="S10" s="80"/>
      <c r="T10" s="80">
        <v>46</v>
      </c>
      <c r="U10" s="80"/>
      <c r="V10" s="80">
        <v>20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  <c r="BJ10" s="384"/>
      <c r="BK10" s="390"/>
      <c r="BL10" s="390"/>
      <c r="BM10" s="390"/>
      <c r="BN10" s="391"/>
      <c r="BO10" s="392">
        <f t="shared" si="6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7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8"/>
        <v>19</v>
      </c>
    </row>
    <row r="11" spans="1:87" ht="12.75" customHeight="1">
      <c r="A11" s="113">
        <v>8</v>
      </c>
      <c r="B11" s="125">
        <v>9</v>
      </c>
      <c r="C11" s="73" t="s">
        <v>753</v>
      </c>
      <c r="D11" s="377">
        <f t="shared" si="0"/>
        <v>99</v>
      </c>
      <c r="E11" s="48"/>
      <c r="F11" s="406">
        <v>1</v>
      </c>
      <c r="G11" s="80"/>
      <c r="H11" s="380">
        <v>2</v>
      </c>
      <c r="I11" s="380">
        <v>1</v>
      </c>
      <c r="J11" s="380">
        <v>4</v>
      </c>
      <c r="K11" s="380">
        <v>1</v>
      </c>
      <c r="L11" s="80"/>
      <c r="M11" s="378">
        <v>1</v>
      </c>
      <c r="N11" s="88">
        <f t="shared" si="1"/>
        <v>10</v>
      </c>
      <c r="O11" s="48"/>
      <c r="P11" s="79">
        <v>1</v>
      </c>
      <c r="Q11" s="80"/>
      <c r="R11" s="80">
        <v>16</v>
      </c>
      <c r="S11" s="80">
        <v>65</v>
      </c>
      <c r="T11" s="80">
        <v>5</v>
      </c>
      <c r="U11" s="80">
        <v>1</v>
      </c>
      <c r="V11" s="80"/>
      <c r="W11" s="81">
        <v>1</v>
      </c>
      <c r="X11" s="384"/>
      <c r="Y11" s="389"/>
      <c r="Z11" s="390"/>
      <c r="AA11" s="390"/>
      <c r="AB11" s="390"/>
      <c r="AC11" s="390"/>
      <c r="AD11" s="391"/>
      <c r="AE11" s="391"/>
      <c r="AF11" s="391"/>
      <c r="AG11" s="392">
        <f t="shared" si="2"/>
        <v>0</v>
      </c>
      <c r="AH11" s="384"/>
      <c r="AI11" s="389"/>
      <c r="AJ11" s="390"/>
      <c r="AK11" s="390">
        <v>1</v>
      </c>
      <c r="AL11" s="390">
        <v>20</v>
      </c>
      <c r="AM11" s="390">
        <v>4</v>
      </c>
      <c r="AN11" s="391">
        <v>1</v>
      </c>
      <c r="AO11" s="391"/>
      <c r="AP11" s="391">
        <v>1</v>
      </c>
      <c r="AQ11" s="392">
        <f t="shared" si="3"/>
        <v>27</v>
      </c>
      <c r="AR11" s="384"/>
      <c r="AS11" s="392">
        <v>10</v>
      </c>
      <c r="AT11" s="384"/>
      <c r="AU11" s="389"/>
      <c r="AV11" s="390"/>
      <c r="AW11" s="390"/>
      <c r="AX11" s="390">
        <v>15</v>
      </c>
      <c r="AY11" s="390">
        <v>1</v>
      </c>
      <c r="AZ11" s="391"/>
      <c r="BA11" s="391"/>
      <c r="BB11" s="391"/>
      <c r="BC11" s="392">
        <f t="shared" si="4"/>
        <v>16</v>
      </c>
      <c r="BD11" s="384"/>
      <c r="BE11" s="392">
        <v>20</v>
      </c>
      <c r="BF11" s="384"/>
      <c r="BG11" s="389"/>
      <c r="BH11" s="390">
        <v>10</v>
      </c>
      <c r="BI11" s="392">
        <f t="shared" si="5"/>
        <v>10</v>
      </c>
      <c r="BJ11" s="384"/>
      <c r="BK11" s="390"/>
      <c r="BL11" s="390"/>
      <c r="BM11" s="390"/>
      <c r="BN11" s="391"/>
      <c r="BO11" s="392">
        <f t="shared" si="6"/>
        <v>0</v>
      </c>
      <c r="BP11" s="384"/>
      <c r="BQ11" s="389">
        <v>1</v>
      </c>
      <c r="BR11" s="390"/>
      <c r="BS11" s="390">
        <v>15</v>
      </c>
      <c r="BT11" s="390"/>
      <c r="BU11" s="390"/>
      <c r="BV11" s="391"/>
      <c r="BW11" s="391"/>
      <c r="BX11" s="391"/>
      <c r="BY11" s="392">
        <f t="shared" si="7"/>
        <v>16</v>
      </c>
      <c r="BZ11" s="384"/>
      <c r="CA11" s="389"/>
      <c r="CB11" s="390"/>
      <c r="CC11" s="390"/>
      <c r="CD11" s="390"/>
      <c r="CE11" s="390"/>
      <c r="CF11" s="391"/>
      <c r="CG11" s="391"/>
      <c r="CH11" s="391"/>
      <c r="CI11" s="392">
        <f t="shared" si="8"/>
        <v>0</v>
      </c>
    </row>
    <row r="12" spans="1:87" ht="12.75" customHeight="1">
      <c r="A12" s="113">
        <v>9</v>
      </c>
      <c r="B12" s="125">
        <v>12</v>
      </c>
      <c r="C12" s="73" t="s">
        <v>754</v>
      </c>
      <c r="D12" s="377">
        <f t="shared" si="0"/>
        <v>81</v>
      </c>
      <c r="E12" s="48"/>
      <c r="F12" s="79"/>
      <c r="G12" s="380">
        <v>1</v>
      </c>
      <c r="H12" s="380">
        <v>2</v>
      </c>
      <c r="I12" s="80"/>
      <c r="J12" s="80"/>
      <c r="K12" s="80"/>
      <c r="L12" s="380">
        <v>3</v>
      </c>
      <c r="M12" s="81"/>
      <c r="N12" s="88">
        <f t="shared" si="1"/>
        <v>6</v>
      </c>
      <c r="O12" s="48"/>
      <c r="P12" s="79"/>
      <c r="Q12" s="80">
        <v>20</v>
      </c>
      <c r="R12" s="80">
        <v>2</v>
      </c>
      <c r="S12" s="80"/>
      <c r="T12" s="80">
        <v>43</v>
      </c>
      <c r="U12" s="80"/>
      <c r="V12" s="80">
        <v>16</v>
      </c>
      <c r="W12" s="81"/>
      <c r="X12" s="384"/>
      <c r="Y12" s="389"/>
      <c r="Z12" s="390"/>
      <c r="AA12" s="390"/>
      <c r="AB12" s="390"/>
      <c r="AC12" s="390"/>
      <c r="AD12" s="391"/>
      <c r="AE12" s="391"/>
      <c r="AF12" s="391"/>
      <c r="AG12" s="392">
        <f t="shared" si="2"/>
        <v>0</v>
      </c>
      <c r="AH12" s="384"/>
      <c r="AI12" s="389"/>
      <c r="AJ12" s="390"/>
      <c r="AK12" s="390">
        <v>2</v>
      </c>
      <c r="AL12" s="390"/>
      <c r="AM12" s="390">
        <v>10</v>
      </c>
      <c r="AN12" s="391"/>
      <c r="AO12" s="391">
        <v>2</v>
      </c>
      <c r="AP12" s="391"/>
      <c r="AQ12" s="392">
        <f t="shared" si="3"/>
        <v>14</v>
      </c>
      <c r="AR12" s="384"/>
      <c r="AS12" s="392">
        <v>10</v>
      </c>
      <c r="AT12" s="384"/>
      <c r="AU12" s="389"/>
      <c r="AV12" s="390"/>
      <c r="AW12" s="390"/>
      <c r="AX12" s="390"/>
      <c r="AY12" s="390">
        <v>1</v>
      </c>
      <c r="AZ12" s="391"/>
      <c r="BA12" s="391"/>
      <c r="BB12" s="391"/>
      <c r="BC12" s="392">
        <f t="shared" si="4"/>
        <v>1</v>
      </c>
      <c r="BD12" s="384"/>
      <c r="BE12" s="392">
        <v>20</v>
      </c>
      <c r="BF12" s="384"/>
      <c r="BG12" s="389"/>
      <c r="BH12" s="390"/>
      <c r="BI12" s="392">
        <f t="shared" si="5"/>
        <v>0</v>
      </c>
      <c r="BJ12" s="384"/>
      <c r="BK12" s="390"/>
      <c r="BL12" s="390"/>
      <c r="BM12" s="390"/>
      <c r="BN12" s="391"/>
      <c r="BO12" s="392">
        <f t="shared" si="6"/>
        <v>0</v>
      </c>
      <c r="BP12" s="384"/>
      <c r="BQ12" s="389"/>
      <c r="BR12" s="390">
        <v>20</v>
      </c>
      <c r="BS12" s="390"/>
      <c r="BT12" s="390"/>
      <c r="BU12" s="390">
        <v>1</v>
      </c>
      <c r="BV12" s="391"/>
      <c r="BW12" s="391">
        <v>14</v>
      </c>
      <c r="BX12" s="391"/>
      <c r="BY12" s="392">
        <f t="shared" si="7"/>
        <v>35</v>
      </c>
      <c r="BZ12" s="384"/>
      <c r="CA12" s="389"/>
      <c r="CB12" s="390"/>
      <c r="CC12" s="390"/>
      <c r="CD12" s="390"/>
      <c r="CE12" s="390">
        <v>1</v>
      </c>
      <c r="CF12" s="391"/>
      <c r="CG12" s="391"/>
      <c r="CH12" s="391"/>
      <c r="CI12" s="392">
        <f t="shared" si="8"/>
        <v>1</v>
      </c>
    </row>
    <row r="13" spans="1:87" ht="12.75" customHeight="1">
      <c r="A13" s="113">
        <v>10</v>
      </c>
      <c r="B13" s="126">
        <v>20</v>
      </c>
      <c r="C13" s="73" t="s">
        <v>18</v>
      </c>
      <c r="D13" s="377">
        <f t="shared" si="0"/>
        <v>79</v>
      </c>
      <c r="E13" s="48"/>
      <c r="F13" s="406">
        <v>1</v>
      </c>
      <c r="G13" s="380">
        <v>1</v>
      </c>
      <c r="H13" s="380">
        <v>1</v>
      </c>
      <c r="I13" s="80"/>
      <c r="J13" s="380">
        <v>2</v>
      </c>
      <c r="K13" s="80"/>
      <c r="L13" s="80"/>
      <c r="M13" s="378">
        <v>1</v>
      </c>
      <c r="N13" s="88">
        <f t="shared" si="1"/>
        <v>6</v>
      </c>
      <c r="O13" s="48"/>
      <c r="P13" s="79">
        <v>24</v>
      </c>
      <c r="Q13" s="80">
        <v>10</v>
      </c>
      <c r="R13" s="80">
        <v>15</v>
      </c>
      <c r="S13" s="80"/>
      <c r="T13" s="80">
        <v>14</v>
      </c>
      <c r="U13" s="80"/>
      <c r="V13" s="80"/>
      <c r="W13" s="81">
        <v>16</v>
      </c>
      <c r="X13" s="384"/>
      <c r="Y13" s="389">
        <v>15</v>
      </c>
      <c r="Z13" s="390"/>
      <c r="AA13" s="390">
        <v>1</v>
      </c>
      <c r="AB13" s="390"/>
      <c r="AC13" s="390">
        <v>1</v>
      </c>
      <c r="AD13" s="391"/>
      <c r="AE13" s="391"/>
      <c r="AF13" s="391">
        <v>15</v>
      </c>
      <c r="AG13" s="392">
        <f t="shared" si="2"/>
        <v>32</v>
      </c>
      <c r="AH13" s="384"/>
      <c r="AI13" s="389">
        <v>8</v>
      </c>
      <c r="AJ13" s="390">
        <v>10</v>
      </c>
      <c r="AK13" s="390">
        <v>1</v>
      </c>
      <c r="AL13" s="390"/>
      <c r="AM13" s="390">
        <v>2</v>
      </c>
      <c r="AN13" s="391"/>
      <c r="AO13" s="391"/>
      <c r="AP13" s="391">
        <v>1</v>
      </c>
      <c r="AQ13" s="392">
        <f t="shared" si="3"/>
        <v>22</v>
      </c>
      <c r="AR13" s="384"/>
      <c r="AS13" s="392">
        <v>20</v>
      </c>
      <c r="AT13" s="384"/>
      <c r="AU13" s="389"/>
      <c r="AV13" s="390"/>
      <c r="AW13" s="390">
        <v>1</v>
      </c>
      <c r="AX13" s="390"/>
      <c r="AY13" s="390">
        <v>1</v>
      </c>
      <c r="AZ13" s="391"/>
      <c r="BA13" s="391"/>
      <c r="BB13" s="391"/>
      <c r="BC13" s="392">
        <f t="shared" si="4"/>
        <v>2</v>
      </c>
      <c r="BD13" s="384"/>
      <c r="BE13" s="392"/>
      <c r="BF13" s="384"/>
      <c r="BG13" s="389"/>
      <c r="BH13" s="390"/>
      <c r="BI13" s="392">
        <f t="shared" si="5"/>
        <v>0</v>
      </c>
      <c r="BJ13" s="384"/>
      <c r="BK13" s="390"/>
      <c r="BL13" s="390"/>
      <c r="BM13" s="390"/>
      <c r="BN13" s="391"/>
      <c r="BO13" s="392">
        <f t="shared" si="6"/>
        <v>0</v>
      </c>
      <c r="BP13" s="384"/>
      <c r="BQ13" s="389"/>
      <c r="BR13" s="390"/>
      <c r="BS13" s="390">
        <v>1</v>
      </c>
      <c r="BT13" s="390"/>
      <c r="BU13" s="390"/>
      <c r="BV13" s="391"/>
      <c r="BW13" s="391"/>
      <c r="BX13" s="391"/>
      <c r="BY13" s="392">
        <f t="shared" si="7"/>
        <v>1</v>
      </c>
      <c r="BZ13" s="384"/>
      <c r="CA13" s="389">
        <v>1</v>
      </c>
      <c r="CB13" s="390"/>
      <c r="CC13" s="390">
        <v>1</v>
      </c>
      <c r="CD13" s="390"/>
      <c r="CE13" s="390"/>
      <c r="CF13" s="391"/>
      <c r="CG13" s="391"/>
      <c r="CH13" s="391"/>
      <c r="CI13" s="392">
        <f t="shared" si="8"/>
        <v>2</v>
      </c>
    </row>
    <row r="14" spans="1:87" ht="12.75" customHeight="1">
      <c r="A14" s="113">
        <v>11</v>
      </c>
      <c r="B14" s="125">
        <v>3</v>
      </c>
      <c r="C14" s="72" t="s">
        <v>151</v>
      </c>
      <c r="D14" s="377">
        <f t="shared" si="0"/>
        <v>77</v>
      </c>
      <c r="E14" s="48"/>
      <c r="F14" s="79"/>
      <c r="G14" s="80"/>
      <c r="H14" s="380">
        <v>2</v>
      </c>
      <c r="I14" s="80"/>
      <c r="J14" s="380">
        <v>1</v>
      </c>
      <c r="K14" s="380">
        <v>1</v>
      </c>
      <c r="L14" s="380">
        <v>1</v>
      </c>
      <c r="M14" s="378">
        <v>2</v>
      </c>
      <c r="N14" s="88">
        <f t="shared" si="1"/>
        <v>7</v>
      </c>
      <c r="O14" s="48"/>
      <c r="P14" s="79"/>
      <c r="Q14" s="80"/>
      <c r="R14" s="80">
        <v>35</v>
      </c>
      <c r="S14" s="80"/>
      <c r="T14" s="80">
        <v>2</v>
      </c>
      <c r="U14" s="80"/>
      <c r="V14" s="80">
        <v>3</v>
      </c>
      <c r="W14" s="81">
        <v>38</v>
      </c>
      <c r="X14" s="384"/>
      <c r="Y14" s="389"/>
      <c r="Z14" s="390"/>
      <c r="AA14" s="390"/>
      <c r="AB14" s="390"/>
      <c r="AC14" s="390"/>
      <c r="AD14" s="391"/>
      <c r="AE14" s="391">
        <v>1</v>
      </c>
      <c r="AF14" s="391">
        <v>16</v>
      </c>
      <c r="AG14" s="392">
        <f t="shared" si="2"/>
        <v>17</v>
      </c>
      <c r="AH14" s="384"/>
      <c r="AI14" s="389"/>
      <c r="AJ14" s="390"/>
      <c r="AK14" s="390">
        <v>2</v>
      </c>
      <c r="AL14" s="390"/>
      <c r="AM14" s="390">
        <v>2</v>
      </c>
      <c r="AN14" s="391"/>
      <c r="AO14" s="391">
        <v>1</v>
      </c>
      <c r="AP14" s="391">
        <v>1</v>
      </c>
      <c r="AQ14" s="392">
        <f t="shared" si="3"/>
        <v>6</v>
      </c>
      <c r="AR14" s="384"/>
      <c r="AS14" s="392">
        <v>10</v>
      </c>
      <c r="AT14" s="384"/>
      <c r="AU14" s="389"/>
      <c r="AV14" s="390"/>
      <c r="AW14" s="390">
        <v>1</v>
      </c>
      <c r="AX14" s="390"/>
      <c r="AY14" s="390"/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  <c r="BP14" s="384"/>
      <c r="BQ14" s="389"/>
      <c r="BR14" s="390"/>
      <c r="BS14" s="390"/>
      <c r="BT14" s="390"/>
      <c r="BU14" s="390"/>
      <c r="BV14" s="391"/>
      <c r="BW14" s="391"/>
      <c r="BX14" s="391">
        <v>20</v>
      </c>
      <c r="BY14" s="392">
        <f t="shared" si="7"/>
        <v>20</v>
      </c>
      <c r="BZ14" s="384"/>
      <c r="CA14" s="389"/>
      <c r="CB14" s="390"/>
      <c r="CC14" s="390">
        <v>1</v>
      </c>
      <c r="CD14" s="390"/>
      <c r="CE14" s="390"/>
      <c r="CF14" s="391"/>
      <c r="CG14" s="391">
        <v>1</v>
      </c>
      <c r="CH14" s="391">
        <v>1</v>
      </c>
      <c r="CI14" s="392">
        <f t="shared" si="8"/>
        <v>3</v>
      </c>
    </row>
    <row r="15" spans="1:87" ht="12.75" customHeight="1">
      <c r="A15" s="113">
        <v>12</v>
      </c>
      <c r="B15" s="126">
        <v>15</v>
      </c>
      <c r="C15" s="72" t="s">
        <v>39</v>
      </c>
      <c r="D15" s="377">
        <f t="shared" si="0"/>
        <v>67</v>
      </c>
      <c r="E15" s="48"/>
      <c r="F15" s="79"/>
      <c r="G15" s="80"/>
      <c r="H15" s="380">
        <v>4</v>
      </c>
      <c r="I15" s="80"/>
      <c r="J15" s="80"/>
      <c r="K15" s="380">
        <v>1</v>
      </c>
      <c r="L15" s="380">
        <v>1</v>
      </c>
      <c r="M15" s="81"/>
      <c r="N15" s="88">
        <f t="shared" si="1"/>
        <v>6</v>
      </c>
      <c r="O15" s="48"/>
      <c r="P15" s="79"/>
      <c r="Q15" s="80"/>
      <c r="R15" s="80">
        <v>24</v>
      </c>
      <c r="S15" s="80"/>
      <c r="T15" s="80"/>
      <c r="U15" s="80">
        <v>32</v>
      </c>
      <c r="V15" s="80">
        <v>1</v>
      </c>
      <c r="W15" s="81"/>
      <c r="X15" s="384"/>
      <c r="Y15" s="389"/>
      <c r="Z15" s="390"/>
      <c r="AA15" s="390"/>
      <c r="AB15" s="390"/>
      <c r="AC15" s="390"/>
      <c r="AD15" s="391">
        <v>1</v>
      </c>
      <c r="AE15" s="391"/>
      <c r="AF15" s="391"/>
      <c r="AG15" s="392">
        <f t="shared" si="2"/>
        <v>1</v>
      </c>
      <c r="AH15" s="384"/>
      <c r="AI15" s="389"/>
      <c r="AJ15" s="390"/>
      <c r="AK15" s="390">
        <v>4</v>
      </c>
      <c r="AL15" s="390"/>
      <c r="AM15" s="390"/>
      <c r="AN15" s="391">
        <v>20</v>
      </c>
      <c r="AO15" s="391">
        <v>1</v>
      </c>
      <c r="AP15" s="391"/>
      <c r="AQ15" s="392">
        <f t="shared" si="3"/>
        <v>25</v>
      </c>
      <c r="AR15" s="384"/>
      <c r="AS15" s="392">
        <v>30</v>
      </c>
      <c r="AT15" s="384"/>
      <c r="AU15" s="389"/>
      <c r="AV15" s="390"/>
      <c r="AW15" s="390">
        <v>2</v>
      </c>
      <c r="AX15" s="390"/>
      <c r="AY15" s="390"/>
      <c r="AZ15" s="391">
        <v>1</v>
      </c>
      <c r="BA15" s="391"/>
      <c r="BB15" s="391"/>
      <c r="BC15" s="392">
        <f t="shared" si="4"/>
        <v>3</v>
      </c>
      <c r="BD15" s="384"/>
      <c r="BE15" s="392"/>
      <c r="BF15" s="384"/>
      <c r="BG15" s="389"/>
      <c r="BH15" s="390"/>
      <c r="BI15" s="392">
        <f t="shared" si="5"/>
        <v>0</v>
      </c>
      <c r="BJ15" s="384"/>
      <c r="BK15" s="390"/>
      <c r="BL15" s="390"/>
      <c r="BM15" s="390"/>
      <c r="BN15" s="391"/>
      <c r="BO15" s="392">
        <f t="shared" si="6"/>
        <v>0</v>
      </c>
      <c r="BP15" s="384"/>
      <c r="BQ15" s="389"/>
      <c r="BR15" s="390"/>
      <c r="BS15" s="390">
        <v>6</v>
      </c>
      <c r="BT15" s="390"/>
      <c r="BU15" s="390"/>
      <c r="BV15" s="391"/>
      <c r="BW15" s="391"/>
      <c r="BX15" s="391"/>
      <c r="BY15" s="392">
        <f t="shared" si="7"/>
        <v>6</v>
      </c>
      <c r="BZ15" s="384"/>
      <c r="CA15" s="389"/>
      <c r="CB15" s="390"/>
      <c r="CC15" s="390">
        <v>2</v>
      </c>
      <c r="CD15" s="390"/>
      <c r="CE15" s="390"/>
      <c r="CF15" s="391"/>
      <c r="CG15" s="391"/>
      <c r="CH15" s="391"/>
      <c r="CI15" s="392">
        <f t="shared" si="8"/>
        <v>2</v>
      </c>
    </row>
    <row r="16" spans="1:87" ht="12.75" customHeight="1">
      <c r="A16" s="113">
        <v>13</v>
      </c>
      <c r="B16" s="125">
        <v>5</v>
      </c>
      <c r="C16" s="72" t="s">
        <v>23</v>
      </c>
      <c r="D16" s="377">
        <f t="shared" si="0"/>
        <v>64</v>
      </c>
      <c r="E16" s="48"/>
      <c r="F16" s="79"/>
      <c r="G16" s="80"/>
      <c r="H16" s="380">
        <v>2</v>
      </c>
      <c r="I16" s="380">
        <v>1</v>
      </c>
      <c r="J16" s="380">
        <v>2</v>
      </c>
      <c r="K16" s="80"/>
      <c r="L16" s="380">
        <v>2</v>
      </c>
      <c r="M16" s="81"/>
      <c r="N16" s="88">
        <f t="shared" si="1"/>
        <v>7</v>
      </c>
      <c r="O16" s="48"/>
      <c r="P16" s="79"/>
      <c r="Q16" s="80"/>
      <c r="R16" s="80">
        <v>6</v>
      </c>
      <c r="S16" s="80">
        <v>41</v>
      </c>
      <c r="T16" s="80">
        <v>2</v>
      </c>
      <c r="U16" s="80"/>
      <c r="V16" s="80">
        <v>15</v>
      </c>
      <c r="W16" s="81"/>
      <c r="X16" s="384"/>
      <c r="Y16" s="389"/>
      <c r="Z16" s="390"/>
      <c r="AA16" s="390">
        <v>2</v>
      </c>
      <c r="AB16" s="390">
        <v>15</v>
      </c>
      <c r="AC16" s="390">
        <v>1</v>
      </c>
      <c r="AD16" s="391"/>
      <c r="AE16" s="391">
        <v>2</v>
      </c>
      <c r="AF16" s="391"/>
      <c r="AG16" s="392">
        <f t="shared" si="2"/>
        <v>20</v>
      </c>
      <c r="AH16" s="384"/>
      <c r="AI16" s="389"/>
      <c r="AJ16" s="390"/>
      <c r="AK16" s="390">
        <v>3</v>
      </c>
      <c r="AL16" s="390">
        <v>10</v>
      </c>
      <c r="AM16" s="390">
        <v>2</v>
      </c>
      <c r="AN16" s="391"/>
      <c r="AO16" s="391"/>
      <c r="AP16" s="391"/>
      <c r="AQ16" s="392">
        <f t="shared" si="3"/>
        <v>15</v>
      </c>
      <c r="AR16" s="384"/>
      <c r="AS16" s="392">
        <v>10</v>
      </c>
      <c r="AT16" s="384"/>
      <c r="AU16" s="389"/>
      <c r="AV16" s="390"/>
      <c r="AW16" s="390"/>
      <c r="AX16" s="390">
        <v>1</v>
      </c>
      <c r="AY16" s="390"/>
      <c r="AZ16" s="391"/>
      <c r="BA16" s="391">
        <v>1</v>
      </c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  <c r="BP16" s="384"/>
      <c r="BQ16" s="389"/>
      <c r="BR16" s="390"/>
      <c r="BS16" s="390"/>
      <c r="BT16" s="390"/>
      <c r="BU16" s="390"/>
      <c r="BV16" s="391"/>
      <c r="BW16" s="391"/>
      <c r="BX16" s="391"/>
      <c r="BY16" s="392">
        <f t="shared" si="7"/>
        <v>0</v>
      </c>
      <c r="BZ16" s="384"/>
      <c r="CA16" s="389"/>
      <c r="CB16" s="390"/>
      <c r="CC16" s="390">
        <v>1</v>
      </c>
      <c r="CD16" s="390">
        <v>15</v>
      </c>
      <c r="CE16" s="390"/>
      <c r="CF16" s="391"/>
      <c r="CG16" s="391">
        <v>1</v>
      </c>
      <c r="CH16" s="391"/>
      <c r="CI16" s="392">
        <f t="shared" si="8"/>
        <v>17</v>
      </c>
    </row>
    <row r="17" spans="1:87" ht="12.75" customHeight="1">
      <c r="A17" s="113">
        <v>14</v>
      </c>
      <c r="B17" s="126">
        <v>13</v>
      </c>
      <c r="C17" s="72" t="s">
        <v>153</v>
      </c>
      <c r="D17" s="377">
        <f t="shared" si="0"/>
        <v>58</v>
      </c>
      <c r="E17" s="48"/>
      <c r="F17" s="79"/>
      <c r="G17" s="80"/>
      <c r="H17" s="380">
        <v>2</v>
      </c>
      <c r="I17" s="80"/>
      <c r="J17" s="380">
        <v>3</v>
      </c>
      <c r="K17" s="80"/>
      <c r="L17" s="380">
        <v>1</v>
      </c>
      <c r="M17" s="378">
        <v>1</v>
      </c>
      <c r="N17" s="88">
        <f t="shared" si="1"/>
        <v>7</v>
      </c>
      <c r="O17" s="48"/>
      <c r="P17" s="79"/>
      <c r="Q17" s="80"/>
      <c r="R17" s="80">
        <v>19</v>
      </c>
      <c r="S17" s="80"/>
      <c r="T17" s="80">
        <v>14</v>
      </c>
      <c r="U17" s="80"/>
      <c r="V17" s="80">
        <v>9</v>
      </c>
      <c r="W17" s="81">
        <v>26</v>
      </c>
      <c r="X17" s="384"/>
      <c r="Y17" s="389"/>
      <c r="Z17" s="390"/>
      <c r="AA17" s="390">
        <v>2</v>
      </c>
      <c r="AB17" s="390"/>
      <c r="AC17" s="390">
        <v>1</v>
      </c>
      <c r="AD17" s="391"/>
      <c r="AE17" s="391">
        <v>8</v>
      </c>
      <c r="AF17" s="391"/>
      <c r="AG17" s="392">
        <f t="shared" si="2"/>
        <v>11</v>
      </c>
      <c r="AH17" s="384"/>
      <c r="AI17" s="389"/>
      <c r="AJ17" s="390"/>
      <c r="AK17" s="390">
        <v>2</v>
      </c>
      <c r="AL17" s="390"/>
      <c r="AM17" s="390">
        <v>3</v>
      </c>
      <c r="AN17" s="391"/>
      <c r="AO17" s="391">
        <v>1</v>
      </c>
      <c r="AP17" s="391">
        <v>1</v>
      </c>
      <c r="AQ17" s="392">
        <f t="shared" si="3"/>
        <v>7</v>
      </c>
      <c r="AR17" s="384"/>
      <c r="AS17" s="392">
        <v>20</v>
      </c>
      <c r="AT17" s="384"/>
      <c r="AU17" s="389"/>
      <c r="AV17" s="390"/>
      <c r="AW17" s="390">
        <v>2</v>
      </c>
      <c r="AX17" s="390"/>
      <c r="AY17" s="390"/>
      <c r="AZ17" s="391"/>
      <c r="BA17" s="391"/>
      <c r="BB17" s="391"/>
      <c r="BC17" s="392">
        <f t="shared" si="4"/>
        <v>2</v>
      </c>
      <c r="BD17" s="384"/>
      <c r="BE17" s="392"/>
      <c r="BF17" s="384"/>
      <c r="BG17" s="389"/>
      <c r="BH17" s="390"/>
      <c r="BI17" s="392">
        <f t="shared" si="5"/>
        <v>0</v>
      </c>
      <c r="BJ17" s="384"/>
      <c r="BK17" s="390"/>
      <c r="BL17" s="390"/>
      <c r="BM17" s="390"/>
      <c r="BN17" s="391"/>
      <c r="BO17" s="392">
        <f t="shared" si="6"/>
        <v>0</v>
      </c>
      <c r="BP17" s="384"/>
      <c r="BQ17" s="389"/>
      <c r="BR17" s="390"/>
      <c r="BS17" s="390">
        <v>1</v>
      </c>
      <c r="BT17" s="390"/>
      <c r="BU17" s="390"/>
      <c r="BV17" s="391"/>
      <c r="BW17" s="391"/>
      <c r="BX17" s="391">
        <v>15</v>
      </c>
      <c r="BY17" s="392">
        <f t="shared" si="7"/>
        <v>16</v>
      </c>
      <c r="BZ17" s="384"/>
      <c r="CA17" s="389"/>
      <c r="CB17" s="390"/>
      <c r="CC17" s="390">
        <v>2</v>
      </c>
      <c r="CD17" s="390"/>
      <c r="CE17" s="390"/>
      <c r="CF17" s="391"/>
      <c r="CG17" s="391"/>
      <c r="CH17" s="391"/>
      <c r="CI17" s="392">
        <f t="shared" si="8"/>
        <v>2</v>
      </c>
    </row>
    <row r="18" spans="1:87" ht="12.75" customHeight="1">
      <c r="A18" s="113">
        <v>15</v>
      </c>
      <c r="B18" s="126">
        <v>7</v>
      </c>
      <c r="C18" s="73" t="s">
        <v>755</v>
      </c>
      <c r="D18" s="377">
        <f t="shared" si="0"/>
        <v>52</v>
      </c>
      <c r="E18" s="48"/>
      <c r="F18" s="79"/>
      <c r="G18" s="80"/>
      <c r="H18" s="380">
        <v>1</v>
      </c>
      <c r="I18" s="80"/>
      <c r="J18" s="380">
        <v>1</v>
      </c>
      <c r="K18" s="80"/>
      <c r="L18" s="80"/>
      <c r="M18" s="378">
        <v>1</v>
      </c>
      <c r="N18" s="88">
        <f t="shared" si="1"/>
        <v>3</v>
      </c>
      <c r="O18" s="48"/>
      <c r="P18" s="79"/>
      <c r="Q18" s="80"/>
      <c r="R18" s="80">
        <v>1</v>
      </c>
      <c r="S18" s="80"/>
      <c r="T18" s="80"/>
      <c r="U18" s="80"/>
      <c r="V18" s="80"/>
      <c r="W18" s="81">
        <v>1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3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4"/>
        <v>0</v>
      </c>
      <c r="BD18" s="384"/>
      <c r="BE18" s="392"/>
      <c r="BF18" s="384"/>
      <c r="BG18" s="389">
        <v>50</v>
      </c>
      <c r="BH18" s="390"/>
      <c r="BI18" s="392">
        <f t="shared" si="5"/>
        <v>50</v>
      </c>
      <c r="BJ18" s="384"/>
      <c r="BK18" s="390"/>
      <c r="BL18" s="390"/>
      <c r="BM18" s="390"/>
      <c r="BN18" s="391"/>
      <c r="BO18" s="392">
        <f t="shared" si="6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7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8"/>
        <v>1</v>
      </c>
    </row>
    <row r="19" spans="1:87" ht="12.75" customHeight="1">
      <c r="A19" s="113">
        <v>16</v>
      </c>
      <c r="B19" s="126">
        <v>10</v>
      </c>
      <c r="C19" s="73" t="s">
        <v>594</v>
      </c>
      <c r="D19" s="377">
        <f t="shared" si="0"/>
        <v>31</v>
      </c>
      <c r="E19" s="48"/>
      <c r="F19" s="79"/>
      <c r="G19" s="80"/>
      <c r="H19" s="380">
        <v>1</v>
      </c>
      <c r="I19" s="80"/>
      <c r="J19" s="80"/>
      <c r="K19" s="80"/>
      <c r="L19" s="80"/>
      <c r="M19" s="81"/>
      <c r="N19" s="88">
        <f t="shared" si="1"/>
        <v>1</v>
      </c>
      <c r="O19" s="48"/>
      <c r="P19" s="79"/>
      <c r="Q19" s="80"/>
      <c r="R19" s="80">
        <v>31</v>
      </c>
      <c r="S19" s="80"/>
      <c r="T19" s="80"/>
      <c r="U19" s="80"/>
      <c r="V19" s="80"/>
      <c r="W19" s="81"/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7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8"/>
        <v>0</v>
      </c>
    </row>
    <row r="20" spans="1:87" ht="12.75" customHeight="1">
      <c r="A20" s="113">
        <v>17</v>
      </c>
      <c r="B20" s="126">
        <v>16</v>
      </c>
      <c r="C20" s="73" t="s">
        <v>27</v>
      </c>
      <c r="D20" s="377">
        <f t="shared" si="0"/>
        <v>13</v>
      </c>
      <c r="E20" s="48"/>
      <c r="F20" s="79"/>
      <c r="G20" s="80"/>
      <c r="H20" s="380">
        <v>1</v>
      </c>
      <c r="I20" s="80"/>
      <c r="J20" s="80"/>
      <c r="K20" s="80"/>
      <c r="L20" s="380">
        <v>1</v>
      </c>
      <c r="M20" s="378">
        <v>1</v>
      </c>
      <c r="N20" s="88">
        <f t="shared" si="1"/>
        <v>3</v>
      </c>
      <c r="O20" s="48"/>
      <c r="P20" s="79"/>
      <c r="Q20" s="80"/>
      <c r="R20" s="80">
        <v>12</v>
      </c>
      <c r="S20" s="80"/>
      <c r="T20" s="80"/>
      <c r="U20" s="80"/>
      <c r="V20" s="80"/>
      <c r="W20" s="81">
        <v>1</v>
      </c>
      <c r="X20" s="384"/>
      <c r="Y20" s="389"/>
      <c r="Z20" s="390"/>
      <c r="AA20" s="390"/>
      <c r="AB20" s="390"/>
      <c r="AC20" s="390"/>
      <c r="AD20" s="391"/>
      <c r="AE20" s="391"/>
      <c r="AF20" s="391"/>
      <c r="AG20" s="392">
        <f t="shared" si="2"/>
        <v>0</v>
      </c>
      <c r="AH20" s="384"/>
      <c r="AI20" s="389"/>
      <c r="AJ20" s="390"/>
      <c r="AK20" s="390">
        <v>1</v>
      </c>
      <c r="AL20" s="390"/>
      <c r="AM20" s="390"/>
      <c r="AN20" s="391"/>
      <c r="AO20" s="391"/>
      <c r="AP20" s="391">
        <v>1</v>
      </c>
      <c r="AQ20" s="392">
        <f t="shared" si="3"/>
        <v>2</v>
      </c>
      <c r="AR20" s="384"/>
      <c r="AS20" s="392">
        <v>10</v>
      </c>
      <c r="AT20" s="384"/>
      <c r="AU20" s="389"/>
      <c r="AV20" s="390"/>
      <c r="AW20" s="390">
        <v>1</v>
      </c>
      <c r="AX20" s="390"/>
      <c r="AY20" s="390"/>
      <c r="AZ20" s="391"/>
      <c r="BA20" s="391"/>
      <c r="BB20" s="391"/>
      <c r="BC20" s="392">
        <f t="shared" si="4"/>
        <v>1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  <c r="BP20" s="384"/>
      <c r="BQ20" s="389"/>
      <c r="BR20" s="390"/>
      <c r="BS20" s="390"/>
      <c r="BT20" s="390"/>
      <c r="BU20" s="390"/>
      <c r="BV20" s="391"/>
      <c r="BW20" s="391"/>
      <c r="BX20" s="391"/>
      <c r="BY20" s="392">
        <f t="shared" si="7"/>
        <v>0</v>
      </c>
      <c r="BZ20" s="384"/>
      <c r="CA20" s="389"/>
      <c r="CB20" s="390"/>
      <c r="CC20" s="390"/>
      <c r="CD20" s="390"/>
      <c r="CE20" s="390"/>
      <c r="CF20" s="391"/>
      <c r="CG20" s="391"/>
      <c r="CH20" s="391"/>
      <c r="CI20" s="392">
        <f t="shared" si="8"/>
        <v>0</v>
      </c>
    </row>
    <row r="21" spans="1:87" ht="12.75" customHeight="1">
      <c r="A21" s="113">
        <v>18</v>
      </c>
      <c r="B21" s="126">
        <v>24</v>
      </c>
      <c r="C21" s="293" t="s">
        <v>237</v>
      </c>
      <c r="D21" s="377">
        <f t="shared" si="0"/>
        <v>11</v>
      </c>
      <c r="E21" s="48"/>
      <c r="F21" s="79"/>
      <c r="G21" s="80"/>
      <c r="H21" s="80"/>
      <c r="I21" s="80"/>
      <c r="J21" s="80"/>
      <c r="K21" s="80"/>
      <c r="L21" s="380">
        <v>2</v>
      </c>
      <c r="M21" s="81"/>
      <c r="N21" s="88">
        <f t="shared" si="1"/>
        <v>2</v>
      </c>
      <c r="O21" s="48"/>
      <c r="P21" s="79"/>
      <c r="Q21" s="80"/>
      <c r="R21" s="80"/>
      <c r="S21" s="80"/>
      <c r="T21" s="80"/>
      <c r="U21" s="80"/>
      <c r="V21" s="80">
        <v>11</v>
      </c>
      <c r="W21" s="81"/>
      <c r="X21" s="384"/>
      <c r="Y21" s="389"/>
      <c r="Z21" s="390"/>
      <c r="AA21" s="390"/>
      <c r="AB21" s="390"/>
      <c r="AC21" s="390"/>
      <c r="AD21" s="391"/>
      <c r="AE21" s="391"/>
      <c r="AF21" s="391"/>
      <c r="AG21" s="392">
        <f t="shared" si="2"/>
        <v>0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 t="shared" si="3"/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  <c r="BP21" s="384"/>
      <c r="BQ21" s="389"/>
      <c r="BR21" s="390"/>
      <c r="BS21" s="390"/>
      <c r="BT21" s="390"/>
      <c r="BU21" s="390"/>
      <c r="BV21" s="391"/>
      <c r="BW21" s="391">
        <v>11</v>
      </c>
      <c r="BX21" s="391"/>
      <c r="BY21" s="392">
        <f t="shared" si="7"/>
        <v>11</v>
      </c>
      <c r="BZ21" s="384"/>
      <c r="CA21" s="389"/>
      <c r="CB21" s="390"/>
      <c r="CC21" s="390"/>
      <c r="CD21" s="390"/>
      <c r="CE21" s="390"/>
      <c r="CF21" s="391"/>
      <c r="CG21" s="391"/>
      <c r="CH21" s="391"/>
      <c r="CI21" s="392">
        <f t="shared" si="8"/>
        <v>0</v>
      </c>
    </row>
    <row r="22" spans="1:87" ht="12.75" customHeight="1">
      <c r="A22" s="113">
        <v>19</v>
      </c>
      <c r="B22" s="126">
        <v>22</v>
      </c>
      <c r="C22" s="72" t="s">
        <v>19</v>
      </c>
      <c r="D22" s="377">
        <f t="shared" si="0"/>
        <v>10</v>
      </c>
      <c r="E22" s="48"/>
      <c r="F22" s="79"/>
      <c r="G22" s="380">
        <v>1</v>
      </c>
      <c r="H22" s="380">
        <v>1</v>
      </c>
      <c r="I22" s="80"/>
      <c r="J22" s="80"/>
      <c r="K22" s="80"/>
      <c r="L22" s="80"/>
      <c r="M22" s="81"/>
      <c r="N22" s="88">
        <f t="shared" si="1"/>
        <v>2</v>
      </c>
      <c r="O22" s="48"/>
      <c r="P22" s="79"/>
      <c r="Q22" s="80">
        <v>8</v>
      </c>
      <c r="R22" s="80">
        <v>2</v>
      </c>
      <c r="S22" s="80"/>
      <c r="T22" s="80"/>
      <c r="U22" s="80"/>
      <c r="V22" s="80"/>
      <c r="W22" s="81"/>
      <c r="X22" s="384"/>
      <c r="Y22" s="389"/>
      <c r="Z22" s="390">
        <v>8</v>
      </c>
      <c r="AA22" s="390">
        <v>1</v>
      </c>
      <c r="AB22" s="390"/>
      <c r="AC22" s="390"/>
      <c r="AD22" s="391"/>
      <c r="AE22" s="391"/>
      <c r="AF22" s="391"/>
      <c r="AG22" s="392">
        <f t="shared" si="2"/>
        <v>9</v>
      </c>
      <c r="AH22" s="384"/>
      <c r="AI22" s="389"/>
      <c r="AJ22" s="390"/>
      <c r="AK22" s="390"/>
      <c r="AL22" s="390"/>
      <c r="AM22" s="390"/>
      <c r="AN22" s="391"/>
      <c r="AO22" s="391"/>
      <c r="AP22" s="391"/>
      <c r="AQ22" s="392">
        <f t="shared" si="3"/>
        <v>0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  <c r="BP22" s="384"/>
      <c r="BQ22" s="389"/>
      <c r="BR22" s="390"/>
      <c r="BS22" s="390"/>
      <c r="BT22" s="390"/>
      <c r="BU22" s="390"/>
      <c r="BV22" s="391"/>
      <c r="BW22" s="391"/>
      <c r="BX22" s="391"/>
      <c r="BY22" s="392">
        <f t="shared" si="7"/>
        <v>0</v>
      </c>
      <c r="BZ22" s="384"/>
      <c r="CA22" s="389"/>
      <c r="CB22" s="390"/>
      <c r="CC22" s="390">
        <v>1</v>
      </c>
      <c r="CD22" s="390"/>
      <c r="CE22" s="390"/>
      <c r="CF22" s="391"/>
      <c r="CG22" s="391"/>
      <c r="CH22" s="391"/>
      <c r="CI22" s="392">
        <f t="shared" si="8"/>
        <v>1</v>
      </c>
    </row>
    <row r="23" spans="1:87" ht="12.75" customHeight="1">
      <c r="A23" s="113">
        <v>20</v>
      </c>
      <c r="B23" s="126">
        <v>24</v>
      </c>
      <c r="C23" s="73" t="s">
        <v>20</v>
      </c>
      <c r="D23" s="377">
        <f t="shared" si="0"/>
        <v>9</v>
      </c>
      <c r="E23" s="48"/>
      <c r="F23" s="406">
        <v>1</v>
      </c>
      <c r="G23" s="80"/>
      <c r="H23" s="380">
        <v>2</v>
      </c>
      <c r="I23" s="380">
        <v>1</v>
      </c>
      <c r="J23" s="380">
        <v>1</v>
      </c>
      <c r="K23" s="80"/>
      <c r="L23" s="80"/>
      <c r="M23" s="81"/>
      <c r="N23" s="88">
        <f t="shared" si="1"/>
        <v>5</v>
      </c>
      <c r="O23" s="48"/>
      <c r="P23" s="79">
        <v>1</v>
      </c>
      <c r="Q23" s="80"/>
      <c r="R23" s="80">
        <v>5</v>
      </c>
      <c r="S23" s="80">
        <v>1</v>
      </c>
      <c r="T23" s="80">
        <v>2</v>
      </c>
      <c r="U23" s="80"/>
      <c r="V23" s="80"/>
      <c r="W23" s="81"/>
      <c r="X23" s="384"/>
      <c r="Y23" s="389">
        <v>1</v>
      </c>
      <c r="Z23" s="390"/>
      <c r="AA23" s="390">
        <v>1</v>
      </c>
      <c r="AB23" s="390">
        <v>1</v>
      </c>
      <c r="AC23" s="390"/>
      <c r="AD23" s="391"/>
      <c r="AE23" s="391"/>
      <c r="AF23" s="391"/>
      <c r="AG23" s="392">
        <f t="shared" si="2"/>
        <v>3</v>
      </c>
      <c r="AH23" s="384"/>
      <c r="AI23" s="389"/>
      <c r="AJ23" s="390"/>
      <c r="AK23" s="390">
        <v>2</v>
      </c>
      <c r="AL23" s="390"/>
      <c r="AM23" s="390">
        <v>1</v>
      </c>
      <c r="AN23" s="391"/>
      <c r="AO23" s="391"/>
      <c r="AP23" s="391"/>
      <c r="AQ23" s="392">
        <f t="shared" si="3"/>
        <v>3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  <c r="BP23" s="384"/>
      <c r="BQ23" s="389"/>
      <c r="BR23" s="390"/>
      <c r="BS23" s="390">
        <v>1</v>
      </c>
      <c r="BT23" s="390"/>
      <c r="BU23" s="390"/>
      <c r="BV23" s="391"/>
      <c r="BW23" s="391"/>
      <c r="BX23" s="391"/>
      <c r="BY23" s="392">
        <f t="shared" si="7"/>
        <v>1</v>
      </c>
      <c r="BZ23" s="384"/>
      <c r="CA23" s="389"/>
      <c r="CB23" s="390"/>
      <c r="CC23" s="390">
        <v>1</v>
      </c>
      <c r="CD23" s="390"/>
      <c r="CE23" s="390">
        <v>1</v>
      </c>
      <c r="CF23" s="391"/>
      <c r="CG23" s="391"/>
      <c r="CH23" s="391"/>
      <c r="CI23" s="392">
        <f t="shared" si="8"/>
        <v>2</v>
      </c>
    </row>
    <row r="24" spans="1:87" ht="12.75" customHeight="1">
      <c r="A24" s="113">
        <v>21</v>
      </c>
      <c r="B24" s="126">
        <v>19</v>
      </c>
      <c r="C24" s="73" t="s">
        <v>729</v>
      </c>
      <c r="D24" s="377">
        <f t="shared" si="0"/>
        <v>4</v>
      </c>
      <c r="E24" s="48"/>
      <c r="F24" s="79"/>
      <c r="G24" s="80"/>
      <c r="H24" s="380">
        <v>1</v>
      </c>
      <c r="I24" s="80"/>
      <c r="J24" s="80"/>
      <c r="K24" s="80"/>
      <c r="L24" s="380">
        <v>1</v>
      </c>
      <c r="M24" s="81"/>
      <c r="N24" s="88">
        <f t="shared" si="1"/>
        <v>2</v>
      </c>
      <c r="O24" s="48"/>
      <c r="P24" s="79"/>
      <c r="Q24" s="80"/>
      <c r="R24" s="80">
        <v>2</v>
      </c>
      <c r="S24" s="80"/>
      <c r="T24" s="80"/>
      <c r="U24" s="80"/>
      <c r="V24" s="80">
        <v>2</v>
      </c>
      <c r="W24" s="81"/>
      <c r="X24" s="384"/>
      <c r="Y24" s="389"/>
      <c r="Z24" s="390"/>
      <c r="AA24" s="390">
        <v>1</v>
      </c>
      <c r="AB24" s="390"/>
      <c r="AC24" s="390"/>
      <c r="AD24" s="391"/>
      <c r="AE24" s="391">
        <v>1</v>
      </c>
      <c r="AF24" s="391"/>
      <c r="AG24" s="392">
        <f t="shared" si="2"/>
        <v>2</v>
      </c>
      <c r="AH24" s="384"/>
      <c r="AI24" s="389"/>
      <c r="AJ24" s="390"/>
      <c r="AK24" s="390">
        <v>1</v>
      </c>
      <c r="AL24" s="390"/>
      <c r="AM24" s="390"/>
      <c r="AN24" s="391"/>
      <c r="AO24" s="391">
        <v>1</v>
      </c>
      <c r="AP24" s="391"/>
      <c r="AQ24" s="392">
        <f t="shared" si="3"/>
        <v>2</v>
      </c>
      <c r="AR24" s="384"/>
      <c r="AS24" s="392"/>
      <c r="AT24" s="384"/>
      <c r="AU24" s="389"/>
      <c r="AV24" s="390"/>
      <c r="AW24" s="390"/>
      <c r="AX24" s="390"/>
      <c r="AY24" s="390"/>
      <c r="AZ24" s="391"/>
      <c r="BA24" s="391"/>
      <c r="BB24" s="391"/>
      <c r="BC24" s="392">
        <f t="shared" si="4"/>
        <v>0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7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8"/>
        <v>0</v>
      </c>
    </row>
    <row r="25" spans="1:87" ht="12.75" customHeight="1">
      <c r="A25" s="113">
        <v>22</v>
      </c>
      <c r="B25" s="126">
        <v>21</v>
      </c>
      <c r="C25" s="73" t="s">
        <v>387</v>
      </c>
      <c r="D25" s="377">
        <f t="shared" si="0"/>
        <v>2</v>
      </c>
      <c r="E25" s="48"/>
      <c r="F25" s="79"/>
      <c r="G25" s="80"/>
      <c r="H25" s="80"/>
      <c r="I25" s="80"/>
      <c r="J25" s="380">
        <v>1</v>
      </c>
      <c r="K25" s="80"/>
      <c r="L25" s="380">
        <v>1</v>
      </c>
      <c r="M25" s="81"/>
      <c r="N25" s="88">
        <f t="shared" si="1"/>
        <v>2</v>
      </c>
      <c r="O25" s="48"/>
      <c r="P25" s="79"/>
      <c r="Q25" s="80"/>
      <c r="R25" s="80"/>
      <c r="S25" s="80"/>
      <c r="T25" s="80">
        <v>2</v>
      </c>
      <c r="U25" s="80"/>
      <c r="V25" s="80"/>
      <c r="W25" s="81"/>
      <c r="X25" s="384"/>
      <c r="Y25" s="389"/>
      <c r="Z25" s="390"/>
      <c r="AA25" s="390"/>
      <c r="AB25" s="390"/>
      <c r="AC25" s="390">
        <v>1</v>
      </c>
      <c r="AD25" s="391"/>
      <c r="AE25" s="391"/>
      <c r="AF25" s="391"/>
      <c r="AG25" s="392">
        <f t="shared" si="2"/>
        <v>1</v>
      </c>
      <c r="AH25" s="384"/>
      <c r="AI25" s="389"/>
      <c r="AJ25" s="390"/>
      <c r="AK25" s="390"/>
      <c r="AL25" s="390"/>
      <c r="AM25" s="390">
        <v>1</v>
      </c>
      <c r="AN25" s="391"/>
      <c r="AO25" s="391"/>
      <c r="AP25" s="391"/>
      <c r="AQ25" s="392">
        <f t="shared" si="3"/>
        <v>1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7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8"/>
        <v>0</v>
      </c>
    </row>
    <row r="26" spans="1:87" ht="12.75" customHeight="1">
      <c r="A26" s="113">
        <v>23</v>
      </c>
      <c r="B26" s="126">
        <v>14</v>
      </c>
      <c r="C26" s="72" t="s">
        <v>57</v>
      </c>
      <c r="D26" s="377">
        <f t="shared" si="0"/>
        <v>1</v>
      </c>
      <c r="E26" s="48"/>
      <c r="F26" s="79"/>
      <c r="G26" s="80"/>
      <c r="H26" s="80"/>
      <c r="I26" s="80"/>
      <c r="J26" s="380">
        <v>2</v>
      </c>
      <c r="K26" s="380">
        <v>1</v>
      </c>
      <c r="L26" s="80"/>
      <c r="M26" s="81"/>
      <c r="N26" s="88">
        <f t="shared" si="1"/>
        <v>3</v>
      </c>
      <c r="O26" s="48"/>
      <c r="P26" s="79"/>
      <c r="Q26" s="80"/>
      <c r="R26" s="80"/>
      <c r="S26" s="80"/>
      <c r="T26" s="80"/>
      <c r="U26" s="80">
        <v>1</v>
      </c>
      <c r="V26" s="80"/>
      <c r="W26" s="81"/>
      <c r="X26" s="384"/>
      <c r="Y26" s="389"/>
      <c r="Z26" s="390"/>
      <c r="AA26" s="390"/>
      <c r="AB26" s="390"/>
      <c r="AC26" s="390"/>
      <c r="AD26" s="391">
        <v>1</v>
      </c>
      <c r="AE26" s="391"/>
      <c r="AF26" s="391"/>
      <c r="AG26" s="392">
        <f t="shared" si="2"/>
        <v>1</v>
      </c>
      <c r="AH26" s="384"/>
      <c r="AI26" s="389"/>
      <c r="AJ26" s="390"/>
      <c r="AK26" s="390"/>
      <c r="AL26" s="390"/>
      <c r="AM26" s="390"/>
      <c r="AN26" s="391"/>
      <c r="AO26" s="391"/>
      <c r="AP26" s="391"/>
      <c r="AQ26" s="392">
        <f t="shared" si="3"/>
        <v>0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7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8"/>
        <v>0</v>
      </c>
    </row>
    <row r="27" spans="1:87" ht="12.75" customHeight="1">
      <c r="A27" s="113">
        <v>23</v>
      </c>
      <c r="B27" s="127">
        <v>26</v>
      </c>
      <c r="C27" s="293" t="s">
        <v>49</v>
      </c>
      <c r="D27" s="377">
        <f t="shared" si="0"/>
        <v>1</v>
      </c>
      <c r="E27" s="48"/>
      <c r="F27" s="79"/>
      <c r="G27" s="80"/>
      <c r="H27" s="380">
        <v>1</v>
      </c>
      <c r="I27" s="80"/>
      <c r="J27" s="80"/>
      <c r="K27" s="80"/>
      <c r="L27" s="80"/>
      <c r="M27" s="81"/>
      <c r="N27" s="88">
        <f t="shared" si="1"/>
        <v>1</v>
      </c>
      <c r="O27" s="48"/>
      <c r="P27" s="79"/>
      <c r="Q27" s="80"/>
      <c r="R27" s="80">
        <v>1</v>
      </c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  <c r="BP27" s="384"/>
      <c r="BQ27" s="389"/>
      <c r="BR27" s="390"/>
      <c r="BS27" s="390">
        <v>1</v>
      </c>
      <c r="BT27" s="390"/>
      <c r="BU27" s="390"/>
      <c r="BV27" s="391"/>
      <c r="BW27" s="391"/>
      <c r="BX27" s="391"/>
      <c r="BY27" s="392">
        <f t="shared" si="7"/>
        <v>1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8"/>
        <v>0</v>
      </c>
    </row>
    <row r="28" spans="1:87" ht="12.75" customHeight="1">
      <c r="A28" s="113">
        <v>23</v>
      </c>
      <c r="B28" s="127">
        <v>26</v>
      </c>
      <c r="C28" s="73" t="s">
        <v>386</v>
      </c>
      <c r="D28" s="377">
        <f t="shared" si="0"/>
        <v>1</v>
      </c>
      <c r="E28" s="48"/>
      <c r="F28" s="79"/>
      <c r="G28" s="80"/>
      <c r="H28" s="80"/>
      <c r="I28" s="380">
        <v>1</v>
      </c>
      <c r="J28" s="80"/>
      <c r="K28" s="80"/>
      <c r="L28" s="80"/>
      <c r="M28" s="81"/>
      <c r="N28" s="88">
        <f t="shared" si="1"/>
        <v>1</v>
      </c>
      <c r="O28" s="48"/>
      <c r="P28" s="79"/>
      <c r="Q28" s="80"/>
      <c r="R28" s="80"/>
      <c r="S28" s="80">
        <v>1</v>
      </c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>
        <v>1</v>
      </c>
      <c r="AM28" s="390"/>
      <c r="AN28" s="391"/>
      <c r="AO28" s="391"/>
      <c r="AP28" s="391"/>
      <c r="AQ28" s="392">
        <f t="shared" si="3"/>
        <v>1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  <c r="BP28" s="384"/>
      <c r="BQ28" s="389"/>
      <c r="BR28" s="390"/>
      <c r="BS28" s="390"/>
      <c r="BT28" s="390"/>
      <c r="BU28" s="390"/>
      <c r="BV28" s="391"/>
      <c r="BW28" s="391"/>
      <c r="BX28" s="391"/>
      <c r="BY28" s="392">
        <f t="shared" si="7"/>
        <v>0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8"/>
        <v>0</v>
      </c>
    </row>
    <row r="29" spans="1:87" ht="12.75" customHeight="1">
      <c r="A29" s="114" t="s">
        <v>52</v>
      </c>
      <c r="B29" s="127" t="s">
        <v>52</v>
      </c>
      <c r="C29" s="408" t="s">
        <v>22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7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8"/>
        <v>0</v>
      </c>
    </row>
    <row r="30" spans="1:87" ht="12.75" customHeight="1">
      <c r="A30" s="114" t="s">
        <v>52</v>
      </c>
      <c r="B30" s="127" t="s">
        <v>52</v>
      </c>
      <c r="C30" s="408" t="s">
        <v>105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80"/>
      <c r="M30" s="81"/>
      <c r="N30" s="88">
        <f t="shared" si="1"/>
        <v>0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7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8"/>
        <v>0</v>
      </c>
    </row>
    <row r="31" spans="1:87" ht="12.75" customHeight="1">
      <c r="A31" s="114" t="s">
        <v>52</v>
      </c>
      <c r="B31" s="127" t="s">
        <v>52</v>
      </c>
      <c r="C31" s="293" t="s">
        <v>24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7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8"/>
        <v>0</v>
      </c>
    </row>
    <row r="32" spans="1:87" ht="12.75" customHeight="1">
      <c r="A32" s="114" t="s">
        <v>52</v>
      </c>
      <c r="B32" s="127" t="s">
        <v>52</v>
      </c>
      <c r="C32" s="293" t="s">
        <v>152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7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8"/>
        <v>0</v>
      </c>
    </row>
    <row r="33" spans="1:87" ht="12.75" customHeight="1">
      <c r="A33" s="114" t="s">
        <v>52</v>
      </c>
      <c r="B33" s="127" t="s">
        <v>52</v>
      </c>
      <c r="C33" s="293" t="s">
        <v>56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7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8"/>
        <v>0</v>
      </c>
    </row>
    <row r="34" spans="1:87" ht="12.75" customHeight="1">
      <c r="A34" s="114" t="s">
        <v>52</v>
      </c>
      <c r="B34" s="127">
        <v>18</v>
      </c>
      <c r="C34" s="293" t="s">
        <v>154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7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8"/>
        <v>0</v>
      </c>
    </row>
    <row r="35" spans="1:87" ht="12.75" customHeight="1">
      <c r="A35" s="114" t="s">
        <v>52</v>
      </c>
      <c r="B35" s="127">
        <v>23</v>
      </c>
      <c r="C35" s="293" t="s">
        <v>51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7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8"/>
        <v>0</v>
      </c>
    </row>
    <row r="36" spans="1:87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7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8"/>
        <v>0</v>
      </c>
    </row>
    <row r="37" spans="1:87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7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8"/>
        <v>0</v>
      </c>
    </row>
    <row r="38" spans="1:23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277">
        <f>SUM(N4:N37)</f>
        <v>148</v>
      </c>
      <c r="O38" s="375" t="s">
        <v>702</v>
      </c>
      <c r="R38" s="23"/>
      <c r="S38" s="36"/>
      <c r="T38" s="24"/>
      <c r="U38" s="25"/>
      <c r="V38" s="25"/>
      <c r="W38" s="25"/>
    </row>
    <row r="39" spans="2:23" ht="12.75">
      <c r="B39" s="117"/>
      <c r="C39" s="77"/>
      <c r="D39" s="133"/>
      <c r="F39" s="55">
        <f>SUM(F4:F37)</f>
        <v>10</v>
      </c>
      <c r="G39" s="55">
        <f aca="true" t="shared" si="9" ref="G39:M39">SUM(G4:G37)</f>
        <v>6</v>
      </c>
      <c r="H39" s="55">
        <f t="shared" si="9"/>
        <v>39</v>
      </c>
      <c r="I39" s="54">
        <f t="shared" si="9"/>
        <v>10</v>
      </c>
      <c r="J39" s="55">
        <f t="shared" si="9"/>
        <v>39</v>
      </c>
      <c r="K39" s="55">
        <f t="shared" si="9"/>
        <v>9</v>
      </c>
      <c r="L39" s="55">
        <f t="shared" si="9"/>
        <v>26</v>
      </c>
      <c r="M39" s="55">
        <f t="shared" si="9"/>
        <v>9</v>
      </c>
      <c r="N39" s="18"/>
      <c r="O39" s="372" t="s">
        <v>489</v>
      </c>
      <c r="P39" s="275"/>
      <c r="Q39" s="22"/>
      <c r="R39" s="18"/>
      <c r="S39" s="37"/>
      <c r="W39" s="18"/>
    </row>
    <row r="40" spans="2:23" ht="12.75">
      <c r="B40" s="129"/>
      <c r="C40" s="189" t="s">
        <v>75</v>
      </c>
      <c r="D40" s="376" t="s">
        <v>770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</row>
    <row r="41" spans="1:19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114</v>
      </c>
      <c r="O41" s="372" t="s">
        <v>590</v>
      </c>
      <c r="P41" s="275"/>
      <c r="Q41" s="28"/>
      <c r="R41" s="21"/>
      <c r="S41" s="39"/>
    </row>
    <row r="42" spans="1:19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34</v>
      </c>
      <c r="O42" s="372" t="s">
        <v>591</v>
      </c>
      <c r="P42" s="275"/>
      <c r="Q42" s="21"/>
      <c r="R42" s="21"/>
      <c r="S42" s="39"/>
    </row>
    <row r="43" spans="4:19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</row>
    <row r="44" spans="1:21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</row>
    <row r="45" spans="1:19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/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6">
    <mergeCell ref="A1:A3"/>
    <mergeCell ref="B1:B3"/>
    <mergeCell ref="D1:D3"/>
    <mergeCell ref="F1:M2"/>
    <mergeCell ref="N1:N3"/>
    <mergeCell ref="P1:W2"/>
    <mergeCell ref="BK1:BO2"/>
    <mergeCell ref="BQ1:BY2"/>
    <mergeCell ref="A41:C42"/>
    <mergeCell ref="CA1:CI2"/>
    <mergeCell ref="Y1:AG2"/>
    <mergeCell ref="AI1:AQ2"/>
    <mergeCell ref="AS1:AS3"/>
    <mergeCell ref="AU1:BC2"/>
    <mergeCell ref="BE1:BE3"/>
    <mergeCell ref="BG1:B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58"/>
  <sheetViews>
    <sheetView zoomScalePageLayoutView="0" workbookViewId="0" topLeftCell="A13">
      <pane xSplit="15525" topLeftCell="CJ1" activePane="topLeft" state="split"/>
      <selection pane="topLeft" activeCell="J28" sqref="J28"/>
      <selection pane="topRight" activeCell="X1" sqref="X1:X16384"/>
    </sheetView>
  </sheetViews>
  <sheetFormatPr defaultColWidth="11.421875" defaultRowHeight="12.75"/>
  <cols>
    <col min="1" max="1" width="4.28125" style="116" customWidth="1"/>
    <col min="2" max="2" width="3.7109375" style="116" customWidth="1"/>
    <col min="3" max="3" width="20.7109375" style="18" customWidth="1"/>
    <col min="4" max="4" width="10.00390625" style="55" customWidth="1"/>
    <col min="5" max="5" width="1.7109375" style="287" customWidth="1"/>
    <col min="6" max="6" width="6.28125" style="19" bestFit="1" customWidth="1"/>
    <col min="7" max="7" width="6.00390625" style="19" bestFit="1" customWidth="1"/>
    <col min="8" max="8" width="6.28125" style="19" bestFit="1" customWidth="1"/>
    <col min="9" max="9" width="6.00390625" style="40" bestFit="1" customWidth="1"/>
    <col min="10" max="10" width="6.28125" style="19" bestFit="1" customWidth="1"/>
    <col min="11" max="11" width="6.00390625" style="19" bestFit="1" customWidth="1"/>
    <col min="12" max="12" width="6.28125" style="19" bestFit="1" customWidth="1"/>
    <col min="13" max="13" width="6.00390625" style="19" bestFit="1" customWidth="1"/>
    <col min="14" max="14" width="3.7109375" style="19" customWidth="1"/>
    <col min="15" max="15" width="1.7109375" style="19" customWidth="1"/>
    <col min="16" max="16" width="6.28125" style="19" bestFit="1" customWidth="1"/>
    <col min="17" max="17" width="6.00390625" style="19" bestFit="1" customWidth="1"/>
    <col min="18" max="18" width="6.28125" style="19" bestFit="1" customWidth="1"/>
    <col min="19" max="19" width="6.00390625" style="40" bestFit="1" customWidth="1"/>
    <col min="20" max="20" width="6.28125" style="19" bestFit="1" customWidth="1"/>
    <col min="21" max="21" width="6.00390625" style="19" bestFit="1" customWidth="1"/>
    <col min="22" max="22" width="6.28125" style="19" bestFit="1" customWidth="1"/>
    <col min="23" max="23" width="6.00390625" style="19" bestFit="1" customWidth="1"/>
    <col min="24" max="24" width="1.7109375" style="20" customWidth="1"/>
    <col min="25" max="25" width="6.28125" style="20" customWidth="1"/>
    <col min="26" max="26" width="6.00390625" style="20" customWidth="1"/>
    <col min="27" max="27" width="6.28125" style="20" customWidth="1"/>
    <col min="28" max="28" width="6.00390625" style="20" customWidth="1"/>
    <col min="29" max="29" width="6.28125" style="20" customWidth="1"/>
    <col min="30" max="30" width="6.00390625" style="20" customWidth="1"/>
    <col min="31" max="31" width="6.28125" style="20" customWidth="1"/>
    <col min="32" max="32" width="6.00390625" style="20" customWidth="1"/>
    <col min="33" max="33" width="6.421875" style="20" bestFit="1" customWidth="1"/>
    <col min="34" max="34" width="2.7109375" style="20" customWidth="1"/>
    <col min="35" max="35" width="6.28125" style="20" customWidth="1"/>
    <col min="36" max="36" width="6.00390625" style="20" customWidth="1"/>
    <col min="37" max="37" width="6.28125" style="20" customWidth="1"/>
    <col min="38" max="38" width="6.00390625" style="20" customWidth="1"/>
    <col min="39" max="39" width="6.28125" style="20" customWidth="1"/>
    <col min="40" max="40" width="6.00390625" style="20" customWidth="1"/>
    <col min="41" max="41" width="6.28125" style="20" customWidth="1"/>
    <col min="42" max="42" width="6.00390625" style="20" customWidth="1"/>
    <col min="43" max="43" width="6.421875" style="20" bestFit="1" customWidth="1"/>
    <col min="44" max="44" width="2.7109375" style="20" customWidth="1"/>
    <col min="45" max="45" width="7.7109375" style="20" bestFit="1" customWidth="1"/>
    <col min="46" max="46" width="1.7109375" style="20" customWidth="1"/>
    <col min="47" max="47" width="6.28125" style="20" customWidth="1"/>
    <col min="48" max="48" width="6.00390625" style="20" customWidth="1"/>
    <col min="49" max="49" width="6.28125" style="20" customWidth="1"/>
    <col min="50" max="50" width="6.00390625" style="20" customWidth="1"/>
    <col min="51" max="51" width="6.28125" style="20" customWidth="1"/>
    <col min="52" max="52" width="6.00390625" style="20" customWidth="1"/>
    <col min="53" max="53" width="6.28125" style="20" customWidth="1"/>
    <col min="54" max="54" width="6.00390625" style="20" customWidth="1"/>
    <col min="55" max="55" width="6.421875" style="20" bestFit="1" customWidth="1"/>
    <col min="56" max="56" width="1.7109375" style="20" customWidth="1"/>
    <col min="57" max="57" width="7.7109375" style="20" bestFit="1" customWidth="1"/>
    <col min="58" max="58" width="1.7109375" style="20" customWidth="1"/>
    <col min="59" max="59" width="6.28125" style="20" customWidth="1"/>
    <col min="60" max="60" width="6.00390625" style="20" customWidth="1"/>
    <col min="61" max="61" width="6.421875" style="20" bestFit="1" customWidth="1"/>
    <col min="62" max="62" width="1.7109375" style="20" customWidth="1"/>
    <col min="63" max="66" width="5.7109375" style="20" customWidth="1"/>
    <col min="67" max="67" width="6.421875" style="20" bestFit="1" customWidth="1"/>
    <col min="68" max="68" width="1.7109375" style="20" customWidth="1"/>
    <col min="69" max="69" width="6.28125" style="20" customWidth="1"/>
    <col min="70" max="70" width="6.00390625" style="20" customWidth="1"/>
    <col min="71" max="71" width="6.28125" style="20" customWidth="1"/>
    <col min="72" max="72" width="6.00390625" style="20" customWidth="1"/>
    <col min="73" max="73" width="6.28125" style="20" customWidth="1"/>
    <col min="74" max="74" width="6.00390625" style="20" customWidth="1"/>
    <col min="75" max="75" width="6.28125" style="20" customWidth="1"/>
    <col min="76" max="76" width="6.00390625" style="20" customWidth="1"/>
    <col min="77" max="77" width="6.421875" style="20" bestFit="1" customWidth="1"/>
    <col min="78" max="78" width="1.7109375" style="20" customWidth="1"/>
    <col min="79" max="79" width="6.28125" style="20" customWidth="1"/>
    <col min="80" max="80" width="6.00390625" style="20" customWidth="1"/>
    <col min="81" max="81" width="6.28125" style="20" customWidth="1"/>
    <col min="82" max="82" width="6.00390625" style="20" customWidth="1"/>
    <col min="83" max="83" width="6.28125" style="20" customWidth="1"/>
    <col min="84" max="84" width="6.00390625" style="20" customWidth="1"/>
    <col min="85" max="85" width="6.28125" style="20" customWidth="1"/>
    <col min="86" max="86" width="6.00390625" style="20" customWidth="1"/>
    <col min="87" max="87" width="6.421875" style="20" bestFit="1" customWidth="1"/>
    <col min="88" max="88" width="2.7109375" style="19" customWidth="1"/>
    <col min="89" max="89" width="5.8515625" style="19" customWidth="1"/>
    <col min="90" max="92" width="5.7109375" style="19" customWidth="1"/>
    <col min="93" max="93" width="5.7109375" style="40" customWidth="1"/>
    <col min="94" max="94" width="5.7109375" style="19" customWidth="1"/>
    <col min="95" max="16384" width="11.421875" style="20" customWidth="1"/>
  </cols>
  <sheetData>
    <row r="1" spans="1:94" ht="12.75" customHeight="1" thickBot="1">
      <c r="A1" s="547">
        <v>2022</v>
      </c>
      <c r="B1" s="550">
        <v>2021</v>
      </c>
      <c r="C1" s="295" t="s">
        <v>834</v>
      </c>
      <c r="D1" s="436" t="s">
        <v>833</v>
      </c>
      <c r="E1" s="285"/>
      <c r="F1" s="555" t="s">
        <v>82</v>
      </c>
      <c r="G1" s="555"/>
      <c r="H1" s="555"/>
      <c r="I1" s="555"/>
      <c r="J1" s="555"/>
      <c r="K1" s="555"/>
      <c r="L1" s="555"/>
      <c r="M1" s="556"/>
      <c r="N1" s="559" t="s">
        <v>0</v>
      </c>
      <c r="O1" s="50"/>
      <c r="P1" s="555" t="s">
        <v>92</v>
      </c>
      <c r="Q1" s="555"/>
      <c r="R1" s="555"/>
      <c r="S1" s="555"/>
      <c r="T1" s="555"/>
      <c r="U1" s="555"/>
      <c r="V1" s="555"/>
      <c r="W1" s="556"/>
      <c r="X1" s="381"/>
      <c r="Y1" s="541" t="s">
        <v>728</v>
      </c>
      <c r="Z1" s="542"/>
      <c r="AA1" s="542"/>
      <c r="AB1" s="542"/>
      <c r="AC1" s="542"/>
      <c r="AD1" s="542"/>
      <c r="AE1" s="542"/>
      <c r="AF1" s="542"/>
      <c r="AG1" s="543"/>
      <c r="AH1" s="381"/>
      <c r="AI1" s="541" t="s">
        <v>739</v>
      </c>
      <c r="AJ1" s="542"/>
      <c r="AK1" s="542"/>
      <c r="AL1" s="542"/>
      <c r="AM1" s="542"/>
      <c r="AN1" s="542"/>
      <c r="AO1" s="542"/>
      <c r="AP1" s="542"/>
      <c r="AQ1" s="543"/>
      <c r="AR1" s="381"/>
      <c r="AS1" s="543" t="s">
        <v>738</v>
      </c>
      <c r="AT1" s="381"/>
      <c r="AU1" s="541" t="s">
        <v>758</v>
      </c>
      <c r="AV1" s="542"/>
      <c r="AW1" s="542"/>
      <c r="AX1" s="542"/>
      <c r="AY1" s="542"/>
      <c r="AZ1" s="542"/>
      <c r="BA1" s="542"/>
      <c r="BB1" s="542"/>
      <c r="BC1" s="543"/>
      <c r="BD1" s="381"/>
      <c r="BE1" s="543" t="s">
        <v>757</v>
      </c>
      <c r="BF1" s="381"/>
      <c r="BG1" s="568" t="s">
        <v>759</v>
      </c>
      <c r="BH1" s="568"/>
      <c r="BI1" s="568"/>
      <c r="BJ1" s="381"/>
      <c r="BK1" s="542" t="s">
        <v>766</v>
      </c>
      <c r="BL1" s="542"/>
      <c r="BM1" s="542"/>
      <c r="BN1" s="542"/>
      <c r="BO1" s="543"/>
      <c r="BP1" s="381"/>
      <c r="BQ1" s="541" t="s">
        <v>767</v>
      </c>
      <c r="BR1" s="542"/>
      <c r="BS1" s="542"/>
      <c r="BT1" s="542"/>
      <c r="BU1" s="542"/>
      <c r="BV1" s="542"/>
      <c r="BW1" s="542"/>
      <c r="BX1" s="542"/>
      <c r="BY1" s="543"/>
      <c r="BZ1" s="381"/>
      <c r="CA1" s="541" t="s">
        <v>769</v>
      </c>
      <c r="CB1" s="542"/>
      <c r="CC1" s="542"/>
      <c r="CD1" s="542"/>
      <c r="CE1" s="542"/>
      <c r="CF1" s="542"/>
      <c r="CG1" s="542"/>
      <c r="CH1" s="542"/>
      <c r="CI1" s="543"/>
      <c r="CJ1" s="50"/>
      <c r="CK1" s="555" t="s">
        <v>771</v>
      </c>
      <c r="CL1" s="569"/>
      <c r="CM1" s="569"/>
      <c r="CN1" s="569"/>
      <c r="CO1" s="570"/>
      <c r="CP1" s="559" t="s">
        <v>0</v>
      </c>
    </row>
    <row r="2" spans="1:94" ht="20.25" customHeight="1" thickBot="1">
      <c r="A2" s="548"/>
      <c r="B2" s="551"/>
      <c r="C2" s="296" t="s">
        <v>50</v>
      </c>
      <c r="D2" s="572" t="s">
        <v>0</v>
      </c>
      <c r="E2" s="51"/>
      <c r="F2" s="557"/>
      <c r="G2" s="557"/>
      <c r="H2" s="557"/>
      <c r="I2" s="557"/>
      <c r="J2" s="557"/>
      <c r="K2" s="557"/>
      <c r="L2" s="557"/>
      <c r="M2" s="558"/>
      <c r="N2" s="560"/>
      <c r="O2" s="51"/>
      <c r="P2" s="557"/>
      <c r="Q2" s="557"/>
      <c r="R2" s="557"/>
      <c r="S2" s="557"/>
      <c r="T2" s="557"/>
      <c r="U2" s="557"/>
      <c r="V2" s="557"/>
      <c r="W2" s="558"/>
      <c r="X2" s="49"/>
      <c r="Y2" s="544"/>
      <c r="Z2" s="545"/>
      <c r="AA2" s="545"/>
      <c r="AB2" s="545"/>
      <c r="AC2" s="545"/>
      <c r="AD2" s="545"/>
      <c r="AE2" s="545"/>
      <c r="AF2" s="545"/>
      <c r="AG2" s="546"/>
      <c r="AH2" s="49"/>
      <c r="AI2" s="544"/>
      <c r="AJ2" s="545"/>
      <c r="AK2" s="545"/>
      <c r="AL2" s="545"/>
      <c r="AM2" s="545"/>
      <c r="AN2" s="545"/>
      <c r="AO2" s="545"/>
      <c r="AP2" s="545"/>
      <c r="AQ2" s="546"/>
      <c r="AR2" s="49"/>
      <c r="AS2" s="562"/>
      <c r="AT2" s="49"/>
      <c r="AU2" s="544"/>
      <c r="AV2" s="545"/>
      <c r="AW2" s="545"/>
      <c r="AX2" s="545"/>
      <c r="AY2" s="545"/>
      <c r="AZ2" s="545"/>
      <c r="BA2" s="545"/>
      <c r="BB2" s="545"/>
      <c r="BC2" s="546"/>
      <c r="BD2" s="49"/>
      <c r="BE2" s="562"/>
      <c r="BF2" s="49"/>
      <c r="BG2" s="566"/>
      <c r="BH2" s="566"/>
      <c r="BI2" s="566"/>
      <c r="BJ2" s="49"/>
      <c r="BK2" s="545"/>
      <c r="BL2" s="545"/>
      <c r="BM2" s="545"/>
      <c r="BN2" s="545"/>
      <c r="BO2" s="546"/>
      <c r="BP2" s="49"/>
      <c r="BQ2" s="544"/>
      <c r="BR2" s="545"/>
      <c r="BS2" s="545"/>
      <c r="BT2" s="545"/>
      <c r="BU2" s="545"/>
      <c r="BV2" s="545"/>
      <c r="BW2" s="545"/>
      <c r="BX2" s="545"/>
      <c r="BY2" s="546"/>
      <c r="BZ2" s="49"/>
      <c r="CA2" s="544"/>
      <c r="CB2" s="545"/>
      <c r="CC2" s="545"/>
      <c r="CD2" s="545"/>
      <c r="CE2" s="545"/>
      <c r="CF2" s="545"/>
      <c r="CG2" s="545"/>
      <c r="CH2" s="545"/>
      <c r="CI2" s="546"/>
      <c r="CJ2" s="51"/>
      <c r="CK2" s="571"/>
      <c r="CL2" s="571"/>
      <c r="CM2" s="571"/>
      <c r="CN2" s="571"/>
      <c r="CO2" s="563"/>
      <c r="CP2" s="560"/>
    </row>
    <row r="3" spans="1:94" ht="13.5" customHeight="1" thickBot="1">
      <c r="A3" s="549"/>
      <c r="B3" s="552"/>
      <c r="C3" s="297" t="s">
        <v>14</v>
      </c>
      <c r="D3" s="573"/>
      <c r="E3" s="49"/>
      <c r="F3" s="47" t="s">
        <v>155</v>
      </c>
      <c r="G3" s="30" t="s">
        <v>156</v>
      </c>
      <c r="H3" s="30" t="s">
        <v>157</v>
      </c>
      <c r="I3" s="35" t="s">
        <v>158</v>
      </c>
      <c r="J3" s="31" t="s">
        <v>71</v>
      </c>
      <c r="K3" s="31" t="s">
        <v>72</v>
      </c>
      <c r="L3" s="31" t="s">
        <v>73</v>
      </c>
      <c r="M3" s="32" t="s">
        <v>74</v>
      </c>
      <c r="N3" s="561"/>
      <c r="O3" s="49"/>
      <c r="P3" s="47" t="s">
        <v>155</v>
      </c>
      <c r="Q3" s="30" t="s">
        <v>156</v>
      </c>
      <c r="R3" s="30" t="s">
        <v>157</v>
      </c>
      <c r="S3" s="35" t="s">
        <v>158</v>
      </c>
      <c r="T3" s="31" t="s">
        <v>71</v>
      </c>
      <c r="U3" s="31" t="s">
        <v>72</v>
      </c>
      <c r="V3" s="31" t="s">
        <v>73</v>
      </c>
      <c r="W3" s="32" t="s">
        <v>74</v>
      </c>
      <c r="X3" s="382"/>
      <c r="Y3" s="47" t="s">
        <v>155</v>
      </c>
      <c r="Z3" s="30" t="s">
        <v>156</v>
      </c>
      <c r="AA3" s="30" t="s">
        <v>157</v>
      </c>
      <c r="AB3" s="35" t="s">
        <v>158</v>
      </c>
      <c r="AC3" s="31" t="s">
        <v>71</v>
      </c>
      <c r="AD3" s="31" t="s">
        <v>72</v>
      </c>
      <c r="AE3" s="31" t="s">
        <v>73</v>
      </c>
      <c r="AF3" s="32" t="s">
        <v>74</v>
      </c>
      <c r="AG3" s="383" t="s">
        <v>0</v>
      </c>
      <c r="AH3" s="382"/>
      <c r="AI3" s="47" t="s">
        <v>155</v>
      </c>
      <c r="AJ3" s="30" t="s">
        <v>156</v>
      </c>
      <c r="AK3" s="30" t="s">
        <v>157</v>
      </c>
      <c r="AL3" s="35" t="s">
        <v>158</v>
      </c>
      <c r="AM3" s="31" t="s">
        <v>71</v>
      </c>
      <c r="AN3" s="31" t="s">
        <v>72</v>
      </c>
      <c r="AO3" s="31" t="s">
        <v>73</v>
      </c>
      <c r="AP3" s="32" t="s">
        <v>74</v>
      </c>
      <c r="AQ3" s="383" t="s">
        <v>0</v>
      </c>
      <c r="AR3" s="382"/>
      <c r="AS3" s="563"/>
      <c r="AT3" s="382"/>
      <c r="AU3" s="47" t="s">
        <v>155</v>
      </c>
      <c r="AV3" s="30" t="s">
        <v>156</v>
      </c>
      <c r="AW3" s="30" t="s">
        <v>157</v>
      </c>
      <c r="AX3" s="35" t="s">
        <v>158</v>
      </c>
      <c r="AY3" s="31" t="s">
        <v>71</v>
      </c>
      <c r="AZ3" s="31" t="s">
        <v>72</v>
      </c>
      <c r="BA3" s="31" t="s">
        <v>73</v>
      </c>
      <c r="BB3" s="32" t="s">
        <v>74</v>
      </c>
      <c r="BC3" s="383" t="s">
        <v>0</v>
      </c>
      <c r="BD3" s="382"/>
      <c r="BE3" s="563"/>
      <c r="BF3" s="382"/>
      <c r="BG3" s="47" t="s">
        <v>155</v>
      </c>
      <c r="BH3" s="30" t="s">
        <v>156</v>
      </c>
      <c r="BI3" s="383" t="s">
        <v>0</v>
      </c>
      <c r="BJ3" s="382"/>
      <c r="BK3" s="411" t="s">
        <v>760</v>
      </c>
      <c r="BL3" s="411" t="s">
        <v>761</v>
      </c>
      <c r="BM3" s="412" t="s">
        <v>762</v>
      </c>
      <c r="BN3" s="412" t="s">
        <v>763</v>
      </c>
      <c r="BO3" s="383" t="s">
        <v>0</v>
      </c>
      <c r="BP3" s="382"/>
      <c r="BQ3" s="47" t="s">
        <v>155</v>
      </c>
      <c r="BR3" s="30" t="s">
        <v>156</v>
      </c>
      <c r="BS3" s="30" t="s">
        <v>157</v>
      </c>
      <c r="BT3" s="35" t="s">
        <v>158</v>
      </c>
      <c r="BU3" s="31" t="s">
        <v>71</v>
      </c>
      <c r="BV3" s="31" t="s">
        <v>72</v>
      </c>
      <c r="BW3" s="31" t="s">
        <v>73</v>
      </c>
      <c r="BX3" s="32" t="s">
        <v>74</v>
      </c>
      <c r="BY3" s="383" t="s">
        <v>0</v>
      </c>
      <c r="BZ3" s="382"/>
      <c r="CA3" s="47" t="s">
        <v>155</v>
      </c>
      <c r="CB3" s="30" t="s">
        <v>156</v>
      </c>
      <c r="CC3" s="30" t="s">
        <v>157</v>
      </c>
      <c r="CD3" s="35" t="s">
        <v>158</v>
      </c>
      <c r="CE3" s="31" t="s">
        <v>71</v>
      </c>
      <c r="CF3" s="31" t="s">
        <v>72</v>
      </c>
      <c r="CG3" s="31" t="s">
        <v>73</v>
      </c>
      <c r="CH3" s="32" t="s">
        <v>74</v>
      </c>
      <c r="CI3" s="383" t="s">
        <v>0</v>
      </c>
      <c r="CJ3" s="49"/>
      <c r="CK3" s="431" t="s">
        <v>772</v>
      </c>
      <c r="CL3" s="411" t="s">
        <v>773</v>
      </c>
      <c r="CM3" s="411" t="s">
        <v>774</v>
      </c>
      <c r="CN3" s="411" t="s">
        <v>775</v>
      </c>
      <c r="CO3" s="414" t="s">
        <v>776</v>
      </c>
      <c r="CP3" s="561"/>
    </row>
    <row r="4" spans="1:94" ht="12.75" customHeight="1">
      <c r="A4" s="112">
        <v>1</v>
      </c>
      <c r="B4" s="124">
        <v>1</v>
      </c>
      <c r="C4" s="71" t="s">
        <v>26</v>
      </c>
      <c r="D4" s="438">
        <f aca="true" t="shared" si="0" ref="D4:D37">SUM(AG4+AQ4+AS4+BC4+BE4+BI4+BO4+BY4+CI4+CP4)</f>
        <v>715</v>
      </c>
      <c r="E4" s="48"/>
      <c r="F4" s="439">
        <v>3</v>
      </c>
      <c r="G4" s="440">
        <v>2</v>
      </c>
      <c r="H4" s="440">
        <v>3</v>
      </c>
      <c r="I4" s="440">
        <v>4</v>
      </c>
      <c r="J4" s="440">
        <v>9</v>
      </c>
      <c r="K4" s="440">
        <v>1</v>
      </c>
      <c r="L4" s="440">
        <v>3</v>
      </c>
      <c r="M4" s="441">
        <v>2</v>
      </c>
      <c r="N4" s="87">
        <f aca="true" t="shared" si="1" ref="N4:N37">SUM(F4:M4)</f>
        <v>27</v>
      </c>
      <c r="O4" s="48"/>
      <c r="P4" s="78">
        <v>47</v>
      </c>
      <c r="Q4" s="41">
        <v>34</v>
      </c>
      <c r="R4" s="41">
        <v>99</v>
      </c>
      <c r="S4" s="41">
        <v>227</v>
      </c>
      <c r="T4" s="41">
        <v>80</v>
      </c>
      <c r="U4" s="41">
        <v>18</v>
      </c>
      <c r="V4" s="41">
        <v>2</v>
      </c>
      <c r="W4" s="43">
        <v>8</v>
      </c>
      <c r="X4" s="384"/>
      <c r="Y4" s="385">
        <v>11</v>
      </c>
      <c r="Z4" s="386">
        <v>6</v>
      </c>
      <c r="AA4" s="386">
        <v>7</v>
      </c>
      <c r="AB4" s="386">
        <v>21</v>
      </c>
      <c r="AC4" s="386">
        <v>5</v>
      </c>
      <c r="AD4" s="387">
        <v>1</v>
      </c>
      <c r="AE4" s="387">
        <v>0</v>
      </c>
      <c r="AF4" s="387">
        <v>8</v>
      </c>
      <c r="AG4" s="388">
        <f aca="true" t="shared" si="2" ref="AG4:AG37">SUM(Y4:AF4)</f>
        <v>59</v>
      </c>
      <c r="AH4" s="384"/>
      <c r="AI4" s="385">
        <v>36</v>
      </c>
      <c r="AJ4" s="386">
        <v>20</v>
      </c>
      <c r="AK4" s="386">
        <v>2</v>
      </c>
      <c r="AL4" s="386">
        <v>16</v>
      </c>
      <c r="AM4" s="386">
        <v>13</v>
      </c>
      <c r="AN4" s="387">
        <v>6</v>
      </c>
      <c r="AO4" s="387"/>
      <c r="AP4" s="387"/>
      <c r="AQ4" s="388">
        <f aca="true" t="shared" si="3" ref="AQ4:AQ37">SUM(AI4:AP4)</f>
        <v>93</v>
      </c>
      <c r="AR4" s="384"/>
      <c r="AS4" s="388">
        <v>90</v>
      </c>
      <c r="AT4" s="384"/>
      <c r="AU4" s="385"/>
      <c r="AV4" s="386"/>
      <c r="AW4" s="386">
        <v>31</v>
      </c>
      <c r="AX4" s="386">
        <v>30</v>
      </c>
      <c r="AY4" s="386">
        <v>2</v>
      </c>
      <c r="AZ4" s="387">
        <v>1</v>
      </c>
      <c r="BA4" s="387"/>
      <c r="BB4" s="387"/>
      <c r="BC4" s="388">
        <f aca="true" t="shared" si="4" ref="BC4:BC37">SUM(AU4:BB4)</f>
        <v>64</v>
      </c>
      <c r="BD4" s="384"/>
      <c r="BE4" s="388">
        <v>100</v>
      </c>
      <c r="BF4" s="384"/>
      <c r="BG4" s="385">
        <v>100</v>
      </c>
      <c r="BH4" s="386">
        <v>10</v>
      </c>
      <c r="BI4" s="388">
        <f aca="true" t="shared" si="5" ref="BI4:BI37">SUM(BG4:BH4)</f>
        <v>110</v>
      </c>
      <c r="BJ4" s="384"/>
      <c r="BK4" s="386"/>
      <c r="BL4" s="386">
        <v>90</v>
      </c>
      <c r="BM4" s="386"/>
      <c r="BN4" s="387"/>
      <c r="BO4" s="388">
        <f aca="true" t="shared" si="6" ref="BO4:BO37">SUM(BK4:BN4)</f>
        <v>90</v>
      </c>
      <c r="BP4" s="384"/>
      <c r="BQ4" s="385"/>
      <c r="BR4" s="386"/>
      <c r="BS4" s="386">
        <v>10</v>
      </c>
      <c r="BT4" s="386"/>
      <c r="BU4" s="386">
        <v>10</v>
      </c>
      <c r="BV4" s="387"/>
      <c r="BW4" s="387"/>
      <c r="BX4" s="387"/>
      <c r="BY4" s="388">
        <f aca="true" t="shared" si="7" ref="BY4:BY37">SUM(BQ4:BX4)</f>
        <v>20</v>
      </c>
      <c r="BZ4" s="384"/>
      <c r="CA4" s="385"/>
      <c r="CB4" s="386"/>
      <c r="CC4" s="386">
        <v>15</v>
      </c>
      <c r="CD4" s="386"/>
      <c r="CE4" s="386"/>
      <c r="CF4" s="387"/>
      <c r="CG4" s="387"/>
      <c r="CH4" s="387"/>
      <c r="CI4" s="388">
        <f aca="true" t="shared" si="8" ref="CI4:CI37">SUM(CA4:CH4)</f>
        <v>15</v>
      </c>
      <c r="CJ4" s="48"/>
      <c r="CK4" s="433">
        <v>40</v>
      </c>
      <c r="CL4" s="415">
        <v>10</v>
      </c>
      <c r="CM4" s="416">
        <v>12</v>
      </c>
      <c r="CN4" s="416">
        <v>10</v>
      </c>
      <c r="CO4" s="416">
        <v>2</v>
      </c>
      <c r="CP4" s="417">
        <f aca="true" t="shared" si="9" ref="CP4:CP37">SUM(CK4:CO4)</f>
        <v>74</v>
      </c>
    </row>
    <row r="5" spans="1:94" ht="12.75" customHeight="1">
      <c r="A5" s="113">
        <v>2</v>
      </c>
      <c r="B5" s="125">
        <v>2</v>
      </c>
      <c r="C5" s="72" t="s">
        <v>58</v>
      </c>
      <c r="D5" s="377">
        <f t="shared" si="0"/>
        <v>292</v>
      </c>
      <c r="E5" s="48"/>
      <c r="F5" s="442">
        <v>1</v>
      </c>
      <c r="G5" s="80"/>
      <c r="H5" s="443">
        <v>3</v>
      </c>
      <c r="I5" s="80"/>
      <c r="J5" s="443">
        <v>1</v>
      </c>
      <c r="K5" s="443">
        <v>1</v>
      </c>
      <c r="L5" s="443">
        <v>3</v>
      </c>
      <c r="M5" s="444">
        <v>1</v>
      </c>
      <c r="N5" s="88">
        <f t="shared" si="1"/>
        <v>10</v>
      </c>
      <c r="O5" s="48"/>
      <c r="P5" s="79">
        <v>26</v>
      </c>
      <c r="Q5" s="80"/>
      <c r="R5" s="80">
        <v>99</v>
      </c>
      <c r="S5" s="80"/>
      <c r="T5" s="80">
        <v>29</v>
      </c>
      <c r="U5" s="80">
        <v>24</v>
      </c>
      <c r="V5" s="80">
        <v>2</v>
      </c>
      <c r="W5" s="81">
        <v>2</v>
      </c>
      <c r="X5" s="384"/>
      <c r="Y5" s="389"/>
      <c r="Z5" s="390"/>
      <c r="AA5" s="390"/>
      <c r="AB5" s="390"/>
      <c r="AC5" s="390">
        <v>1</v>
      </c>
      <c r="AD5" s="391">
        <v>1</v>
      </c>
      <c r="AE5" s="391"/>
      <c r="AF5" s="391"/>
      <c r="AG5" s="392">
        <f t="shared" si="2"/>
        <v>2</v>
      </c>
      <c r="AH5" s="384"/>
      <c r="AI5" s="389"/>
      <c r="AJ5" s="390"/>
      <c r="AK5" s="390">
        <v>7</v>
      </c>
      <c r="AL5" s="390"/>
      <c r="AM5" s="390">
        <v>15</v>
      </c>
      <c r="AN5" s="391">
        <v>10</v>
      </c>
      <c r="AO5" s="391"/>
      <c r="AP5" s="391">
        <v>1</v>
      </c>
      <c r="AQ5" s="392">
        <f t="shared" si="3"/>
        <v>33</v>
      </c>
      <c r="AR5" s="384"/>
      <c r="AS5" s="392">
        <v>40</v>
      </c>
      <c r="AT5" s="384"/>
      <c r="AU5" s="389"/>
      <c r="AV5" s="390"/>
      <c r="AW5" s="390">
        <v>1</v>
      </c>
      <c r="AX5" s="390"/>
      <c r="AY5" s="390">
        <v>1</v>
      </c>
      <c r="AZ5" s="391">
        <v>1</v>
      </c>
      <c r="BA5" s="391"/>
      <c r="BB5" s="391"/>
      <c r="BC5" s="392">
        <f t="shared" si="4"/>
        <v>3</v>
      </c>
      <c r="BD5" s="384"/>
      <c r="BE5" s="392">
        <v>20</v>
      </c>
      <c r="BF5" s="384"/>
      <c r="BG5" s="389">
        <v>100</v>
      </c>
      <c r="BH5" s="390"/>
      <c r="BI5" s="392">
        <f t="shared" si="5"/>
        <v>100</v>
      </c>
      <c r="BJ5" s="384"/>
      <c r="BK5" s="390">
        <v>50</v>
      </c>
      <c r="BL5" s="390"/>
      <c r="BM5" s="390"/>
      <c r="BN5" s="391"/>
      <c r="BO5" s="392">
        <f t="shared" si="6"/>
        <v>50</v>
      </c>
      <c r="BP5" s="384"/>
      <c r="BQ5" s="389">
        <v>20</v>
      </c>
      <c r="BR5" s="390"/>
      <c r="BS5" s="390"/>
      <c r="BT5" s="390"/>
      <c r="BU5" s="390"/>
      <c r="BV5" s="391"/>
      <c r="BW5" s="391"/>
      <c r="BX5" s="391"/>
      <c r="BY5" s="392">
        <f t="shared" si="7"/>
        <v>20</v>
      </c>
      <c r="BZ5" s="384"/>
      <c r="CA5" s="389"/>
      <c r="CB5" s="390"/>
      <c r="CC5" s="390"/>
      <c r="CD5" s="390"/>
      <c r="CE5" s="390">
        <v>1</v>
      </c>
      <c r="CF5" s="391">
        <v>1</v>
      </c>
      <c r="CG5" s="391"/>
      <c r="CH5" s="391"/>
      <c r="CI5" s="392">
        <f t="shared" si="8"/>
        <v>2</v>
      </c>
      <c r="CJ5" s="48"/>
      <c r="CK5" s="418">
        <v>10</v>
      </c>
      <c r="CL5" s="418">
        <v>6</v>
      </c>
      <c r="CM5" s="80">
        <v>2</v>
      </c>
      <c r="CN5" s="80">
        <v>2</v>
      </c>
      <c r="CO5" s="80">
        <v>2</v>
      </c>
      <c r="CP5" s="419">
        <f t="shared" si="9"/>
        <v>22</v>
      </c>
    </row>
    <row r="6" spans="1:94" ht="12.75" customHeight="1">
      <c r="A6" s="113">
        <v>3</v>
      </c>
      <c r="B6" s="126">
        <v>6</v>
      </c>
      <c r="C6" s="72" t="s">
        <v>15</v>
      </c>
      <c r="D6" s="377">
        <f t="shared" si="0"/>
        <v>235</v>
      </c>
      <c r="E6" s="48"/>
      <c r="F6" s="442">
        <v>3</v>
      </c>
      <c r="G6" s="80"/>
      <c r="H6" s="443">
        <v>5</v>
      </c>
      <c r="I6" s="80"/>
      <c r="J6" s="443">
        <v>2</v>
      </c>
      <c r="K6" s="80"/>
      <c r="L6" s="80"/>
      <c r="M6" s="444">
        <v>1</v>
      </c>
      <c r="N6" s="88">
        <f t="shared" si="1"/>
        <v>11</v>
      </c>
      <c r="O6" s="48"/>
      <c r="P6" s="79">
        <v>51</v>
      </c>
      <c r="Q6" s="80"/>
      <c r="R6" s="80">
        <v>89</v>
      </c>
      <c r="S6" s="80"/>
      <c r="T6" s="80">
        <v>4</v>
      </c>
      <c r="U6" s="80"/>
      <c r="V6" s="80"/>
      <c r="W6" s="81">
        <v>1</v>
      </c>
      <c r="X6" s="384"/>
      <c r="Y6" s="389"/>
      <c r="Z6" s="390"/>
      <c r="AA6" s="390">
        <v>2</v>
      </c>
      <c r="AB6" s="390"/>
      <c r="AC6" s="390"/>
      <c r="AD6" s="391"/>
      <c r="AE6" s="391"/>
      <c r="AF6" s="391"/>
      <c r="AG6" s="392">
        <f t="shared" si="2"/>
        <v>2</v>
      </c>
      <c r="AH6" s="384"/>
      <c r="AI6" s="389">
        <v>17</v>
      </c>
      <c r="AJ6" s="390"/>
      <c r="AK6" s="390">
        <v>17</v>
      </c>
      <c r="AL6" s="390"/>
      <c r="AM6" s="390">
        <v>2</v>
      </c>
      <c r="AN6" s="391"/>
      <c r="AO6" s="391"/>
      <c r="AP6" s="391"/>
      <c r="AQ6" s="392">
        <f t="shared" si="3"/>
        <v>36</v>
      </c>
      <c r="AR6" s="384"/>
      <c r="AS6" s="392">
        <v>30</v>
      </c>
      <c r="AT6" s="384"/>
      <c r="AU6" s="389"/>
      <c r="AV6" s="390"/>
      <c r="AW6" s="390">
        <v>21</v>
      </c>
      <c r="AX6" s="390"/>
      <c r="AY6" s="390"/>
      <c r="AZ6" s="391"/>
      <c r="BA6" s="391"/>
      <c r="BB6" s="391"/>
      <c r="BC6" s="392">
        <f t="shared" si="4"/>
        <v>21</v>
      </c>
      <c r="BD6" s="384"/>
      <c r="BE6" s="392">
        <v>20</v>
      </c>
      <c r="BF6" s="384"/>
      <c r="BG6" s="389">
        <v>75</v>
      </c>
      <c r="BH6" s="390"/>
      <c r="BI6" s="392">
        <f t="shared" si="5"/>
        <v>75</v>
      </c>
      <c r="BJ6" s="384"/>
      <c r="BK6" s="390"/>
      <c r="BL6" s="390"/>
      <c r="BM6" s="390"/>
      <c r="BN6" s="391"/>
      <c r="BO6" s="392">
        <f t="shared" si="6"/>
        <v>0</v>
      </c>
      <c r="BP6" s="384"/>
      <c r="BQ6" s="389">
        <v>16</v>
      </c>
      <c r="BR6" s="390"/>
      <c r="BS6" s="390"/>
      <c r="BT6" s="390"/>
      <c r="BU6" s="390"/>
      <c r="BV6" s="391"/>
      <c r="BW6" s="391"/>
      <c r="BX6" s="391"/>
      <c r="BY6" s="392">
        <f t="shared" si="7"/>
        <v>16</v>
      </c>
      <c r="BZ6" s="384"/>
      <c r="CA6" s="389">
        <v>7</v>
      </c>
      <c r="CB6" s="390"/>
      <c r="CC6" s="390">
        <v>2</v>
      </c>
      <c r="CD6" s="390"/>
      <c r="CE6" s="390"/>
      <c r="CF6" s="391"/>
      <c r="CG6" s="391"/>
      <c r="CH6" s="391"/>
      <c r="CI6" s="392">
        <f t="shared" si="8"/>
        <v>9</v>
      </c>
      <c r="CJ6" s="48"/>
      <c r="CK6" s="418">
        <v>10</v>
      </c>
      <c r="CL6" s="418">
        <v>11</v>
      </c>
      <c r="CM6" s="80">
        <v>2</v>
      </c>
      <c r="CN6" s="80">
        <v>2</v>
      </c>
      <c r="CO6" s="80">
        <v>1</v>
      </c>
      <c r="CP6" s="419">
        <f t="shared" si="9"/>
        <v>26</v>
      </c>
    </row>
    <row r="7" spans="1:94" ht="12.75" customHeight="1">
      <c r="A7" s="113">
        <v>4</v>
      </c>
      <c r="B7" s="125">
        <v>4</v>
      </c>
      <c r="C7" s="72" t="s">
        <v>16</v>
      </c>
      <c r="D7" s="377">
        <f t="shared" si="0"/>
        <v>225</v>
      </c>
      <c r="E7" s="48"/>
      <c r="F7" s="442">
        <v>1</v>
      </c>
      <c r="G7" s="80"/>
      <c r="H7" s="443">
        <v>2</v>
      </c>
      <c r="I7" s="80"/>
      <c r="J7" s="443">
        <v>1</v>
      </c>
      <c r="K7" s="443">
        <v>2</v>
      </c>
      <c r="L7" s="443">
        <v>2</v>
      </c>
      <c r="M7" s="81"/>
      <c r="N7" s="88">
        <f t="shared" si="1"/>
        <v>8</v>
      </c>
      <c r="O7" s="48"/>
      <c r="P7" s="79">
        <v>1</v>
      </c>
      <c r="Q7" s="80"/>
      <c r="R7" s="80">
        <v>136</v>
      </c>
      <c r="S7" s="80"/>
      <c r="T7" s="80">
        <v>1</v>
      </c>
      <c r="U7" s="80">
        <v>43</v>
      </c>
      <c r="V7" s="80">
        <v>11</v>
      </c>
      <c r="W7" s="81"/>
      <c r="X7" s="384"/>
      <c r="Y7" s="389"/>
      <c r="Z7" s="390"/>
      <c r="AA7" s="390">
        <v>15</v>
      </c>
      <c r="AB7" s="390"/>
      <c r="AC7" s="390">
        <v>1</v>
      </c>
      <c r="AD7" s="391">
        <v>6</v>
      </c>
      <c r="AE7" s="391"/>
      <c r="AF7" s="391"/>
      <c r="AG7" s="392">
        <f t="shared" si="2"/>
        <v>22</v>
      </c>
      <c r="AH7" s="384"/>
      <c r="AI7" s="389"/>
      <c r="AJ7" s="390"/>
      <c r="AK7" s="390">
        <v>10</v>
      </c>
      <c r="AL7" s="390"/>
      <c r="AM7" s="390"/>
      <c r="AN7" s="391">
        <v>8</v>
      </c>
      <c r="AO7" s="391">
        <v>1</v>
      </c>
      <c r="AP7" s="391"/>
      <c r="AQ7" s="392">
        <f t="shared" si="3"/>
        <v>19</v>
      </c>
      <c r="AR7" s="384"/>
      <c r="AS7" s="392">
        <v>30</v>
      </c>
      <c r="AT7" s="384"/>
      <c r="AU7" s="389"/>
      <c r="AV7" s="390"/>
      <c r="AW7" s="390">
        <v>20</v>
      </c>
      <c r="AX7" s="390"/>
      <c r="AY7" s="390"/>
      <c r="AZ7" s="391">
        <v>8</v>
      </c>
      <c r="BA7" s="391"/>
      <c r="BB7" s="391"/>
      <c r="BC7" s="392">
        <f t="shared" si="4"/>
        <v>28</v>
      </c>
      <c r="BD7" s="384"/>
      <c r="BE7" s="392">
        <v>60</v>
      </c>
      <c r="BF7" s="384"/>
      <c r="BG7" s="389"/>
      <c r="BH7" s="390"/>
      <c r="BI7" s="392">
        <f t="shared" si="5"/>
        <v>0</v>
      </c>
      <c r="BJ7" s="384"/>
      <c r="BK7" s="390">
        <v>30</v>
      </c>
      <c r="BL7" s="390"/>
      <c r="BM7" s="390"/>
      <c r="BN7" s="391">
        <v>10</v>
      </c>
      <c r="BO7" s="392">
        <f t="shared" si="6"/>
        <v>40</v>
      </c>
      <c r="BP7" s="384"/>
      <c r="BQ7" s="389"/>
      <c r="BR7" s="390"/>
      <c r="BS7" s="390"/>
      <c r="BT7" s="390"/>
      <c r="BU7" s="390"/>
      <c r="BV7" s="391"/>
      <c r="BW7" s="391"/>
      <c r="BX7" s="391"/>
      <c r="BY7" s="392">
        <f t="shared" si="7"/>
        <v>0</v>
      </c>
      <c r="BZ7" s="384"/>
      <c r="CA7" s="389"/>
      <c r="CB7" s="390"/>
      <c r="CC7" s="390">
        <v>1</v>
      </c>
      <c r="CD7" s="390"/>
      <c r="CE7" s="390"/>
      <c r="CF7" s="391">
        <v>1</v>
      </c>
      <c r="CG7" s="391">
        <v>1</v>
      </c>
      <c r="CH7" s="391"/>
      <c r="CI7" s="392">
        <f t="shared" si="8"/>
        <v>3</v>
      </c>
      <c r="CJ7" s="48"/>
      <c r="CK7" s="418">
        <v>10</v>
      </c>
      <c r="CL7" s="418">
        <v>1</v>
      </c>
      <c r="CM7" s="80">
        <v>3</v>
      </c>
      <c r="CN7" s="80"/>
      <c r="CO7" s="80">
        <v>9</v>
      </c>
      <c r="CP7" s="419">
        <f t="shared" si="9"/>
        <v>23</v>
      </c>
    </row>
    <row r="8" spans="1:94" ht="12.75" customHeight="1">
      <c r="A8" s="113">
        <v>5</v>
      </c>
      <c r="B8" s="126">
        <v>17</v>
      </c>
      <c r="C8" s="72" t="s">
        <v>17</v>
      </c>
      <c r="D8" s="377">
        <f t="shared" si="0"/>
        <v>222</v>
      </c>
      <c r="E8" s="48"/>
      <c r="F8" s="79"/>
      <c r="G8" s="80"/>
      <c r="H8" s="443">
        <v>3</v>
      </c>
      <c r="I8" s="443">
        <v>1</v>
      </c>
      <c r="J8" s="80"/>
      <c r="K8" s="443">
        <v>1</v>
      </c>
      <c r="L8" s="443">
        <v>5</v>
      </c>
      <c r="M8" s="81"/>
      <c r="N8" s="88">
        <f t="shared" si="1"/>
        <v>10</v>
      </c>
      <c r="O8" s="48"/>
      <c r="P8" s="79"/>
      <c r="Q8" s="80"/>
      <c r="R8" s="80">
        <v>46</v>
      </c>
      <c r="S8" s="80">
        <v>41</v>
      </c>
      <c r="T8" s="80"/>
      <c r="U8" s="80">
        <v>68</v>
      </c>
      <c r="V8" s="80">
        <v>50</v>
      </c>
      <c r="W8" s="81"/>
      <c r="X8" s="384"/>
      <c r="Y8" s="389"/>
      <c r="Z8" s="390"/>
      <c r="AA8" s="390">
        <v>1</v>
      </c>
      <c r="AB8" s="390">
        <v>1</v>
      </c>
      <c r="AC8" s="390"/>
      <c r="AD8" s="391">
        <v>10</v>
      </c>
      <c r="AE8" s="391">
        <v>30</v>
      </c>
      <c r="AF8" s="391"/>
      <c r="AG8" s="392">
        <f t="shared" si="2"/>
        <v>42</v>
      </c>
      <c r="AH8" s="384"/>
      <c r="AI8" s="389"/>
      <c r="AJ8" s="390"/>
      <c r="AK8" s="390">
        <v>8</v>
      </c>
      <c r="AL8" s="390">
        <v>8</v>
      </c>
      <c r="AM8" s="390"/>
      <c r="AN8" s="391">
        <v>15</v>
      </c>
      <c r="AO8" s="391">
        <v>1</v>
      </c>
      <c r="AP8" s="391"/>
      <c r="AQ8" s="392">
        <f t="shared" si="3"/>
        <v>32</v>
      </c>
      <c r="AR8" s="384"/>
      <c r="AS8" s="392">
        <v>40</v>
      </c>
      <c r="AT8" s="384"/>
      <c r="AU8" s="389"/>
      <c r="AV8" s="390"/>
      <c r="AW8" s="390">
        <v>1</v>
      </c>
      <c r="AX8" s="390">
        <v>1</v>
      </c>
      <c r="AY8" s="390"/>
      <c r="AZ8" s="391">
        <v>10</v>
      </c>
      <c r="BA8" s="391">
        <v>1</v>
      </c>
      <c r="BB8" s="391"/>
      <c r="BC8" s="392">
        <f t="shared" si="4"/>
        <v>13</v>
      </c>
      <c r="BD8" s="384"/>
      <c r="BE8" s="392">
        <v>40</v>
      </c>
      <c r="BF8" s="384"/>
      <c r="BG8" s="389"/>
      <c r="BH8" s="390"/>
      <c r="BI8" s="392">
        <f t="shared" si="5"/>
        <v>0</v>
      </c>
      <c r="BJ8" s="384"/>
      <c r="BK8" s="390"/>
      <c r="BL8" s="390"/>
      <c r="BM8" s="390"/>
      <c r="BN8" s="391"/>
      <c r="BO8" s="392">
        <f t="shared" si="6"/>
        <v>0</v>
      </c>
      <c r="BP8" s="384"/>
      <c r="BQ8" s="389"/>
      <c r="BR8" s="390"/>
      <c r="BS8" s="390"/>
      <c r="BT8" s="390"/>
      <c r="BU8" s="390"/>
      <c r="BV8" s="391"/>
      <c r="BW8" s="391"/>
      <c r="BX8" s="391"/>
      <c r="BY8" s="392">
        <f t="shared" si="7"/>
        <v>0</v>
      </c>
      <c r="BZ8" s="384"/>
      <c r="CA8" s="389"/>
      <c r="CB8" s="390"/>
      <c r="CC8" s="390">
        <v>1</v>
      </c>
      <c r="CD8" s="390">
        <v>20</v>
      </c>
      <c r="CE8" s="390"/>
      <c r="CF8" s="391">
        <v>1</v>
      </c>
      <c r="CG8" s="391"/>
      <c r="CH8" s="391"/>
      <c r="CI8" s="392">
        <f t="shared" si="8"/>
        <v>22</v>
      </c>
      <c r="CJ8" s="48"/>
      <c r="CK8" s="430">
        <v>20</v>
      </c>
      <c r="CL8" s="418">
        <v>2</v>
      </c>
      <c r="CM8" s="80">
        <v>2</v>
      </c>
      <c r="CN8" s="80">
        <v>2</v>
      </c>
      <c r="CO8" s="80">
        <v>7</v>
      </c>
      <c r="CP8" s="419">
        <f t="shared" si="9"/>
        <v>33</v>
      </c>
    </row>
    <row r="9" spans="1:94" ht="12.75" customHeight="1">
      <c r="A9" s="113">
        <v>6</v>
      </c>
      <c r="B9" s="125">
        <v>11</v>
      </c>
      <c r="C9" s="73" t="s">
        <v>42</v>
      </c>
      <c r="D9" s="377">
        <f t="shared" si="0"/>
        <v>158</v>
      </c>
      <c r="E9" s="48"/>
      <c r="F9" s="79"/>
      <c r="G9" s="80"/>
      <c r="H9" s="443">
        <v>3</v>
      </c>
      <c r="I9" s="443">
        <v>1</v>
      </c>
      <c r="J9" s="443">
        <v>2</v>
      </c>
      <c r="K9" s="80"/>
      <c r="L9" s="443">
        <v>4</v>
      </c>
      <c r="M9" s="81"/>
      <c r="N9" s="88">
        <f t="shared" si="1"/>
        <v>10</v>
      </c>
      <c r="O9" s="48"/>
      <c r="P9" s="79"/>
      <c r="Q9" s="80"/>
      <c r="R9" s="80">
        <v>8</v>
      </c>
      <c r="S9" s="80">
        <v>8</v>
      </c>
      <c r="T9" s="80">
        <v>112</v>
      </c>
      <c r="U9" s="80"/>
      <c r="V9" s="80">
        <v>15</v>
      </c>
      <c r="W9" s="81"/>
      <c r="X9" s="384"/>
      <c r="Y9" s="389"/>
      <c r="Z9" s="390"/>
      <c r="AA9" s="390">
        <v>1</v>
      </c>
      <c r="AB9" s="390">
        <v>1</v>
      </c>
      <c r="AC9" s="390">
        <v>1</v>
      </c>
      <c r="AD9" s="391"/>
      <c r="AE9" s="391">
        <v>12</v>
      </c>
      <c r="AF9" s="391"/>
      <c r="AG9" s="392">
        <f t="shared" si="2"/>
        <v>15</v>
      </c>
      <c r="AH9" s="384"/>
      <c r="AI9" s="389"/>
      <c r="AJ9" s="390"/>
      <c r="AK9" s="390">
        <v>2</v>
      </c>
      <c r="AL9" s="390">
        <v>6</v>
      </c>
      <c r="AM9" s="390">
        <v>21</v>
      </c>
      <c r="AN9" s="391"/>
      <c r="AO9" s="391"/>
      <c r="AP9" s="391"/>
      <c r="AQ9" s="392">
        <f t="shared" si="3"/>
        <v>29</v>
      </c>
      <c r="AR9" s="384"/>
      <c r="AS9" s="392">
        <v>20</v>
      </c>
      <c r="AT9" s="384"/>
      <c r="AU9" s="389"/>
      <c r="AV9" s="390"/>
      <c r="AW9" s="390"/>
      <c r="AX9" s="390"/>
      <c r="AY9" s="390">
        <v>31</v>
      </c>
      <c r="AZ9" s="391"/>
      <c r="BA9" s="391"/>
      <c r="BB9" s="391"/>
      <c r="BC9" s="392">
        <f t="shared" si="4"/>
        <v>31</v>
      </c>
      <c r="BD9" s="384"/>
      <c r="BE9" s="392">
        <v>20</v>
      </c>
      <c r="BF9" s="384"/>
      <c r="BG9" s="389"/>
      <c r="BH9" s="390"/>
      <c r="BI9" s="392">
        <f t="shared" si="5"/>
        <v>0</v>
      </c>
      <c r="BJ9" s="384"/>
      <c r="BK9" s="390"/>
      <c r="BL9" s="390"/>
      <c r="BM9" s="390"/>
      <c r="BN9" s="391"/>
      <c r="BO9" s="392">
        <f t="shared" si="6"/>
        <v>0</v>
      </c>
      <c r="BP9" s="384"/>
      <c r="BQ9" s="389"/>
      <c r="BR9" s="390"/>
      <c r="BS9" s="390">
        <v>1</v>
      </c>
      <c r="BT9" s="390"/>
      <c r="BU9" s="390">
        <v>6</v>
      </c>
      <c r="BV9" s="391"/>
      <c r="BW9" s="391"/>
      <c r="BX9" s="391"/>
      <c r="BY9" s="392">
        <f t="shared" si="7"/>
        <v>7</v>
      </c>
      <c r="BZ9" s="384"/>
      <c r="CA9" s="389"/>
      <c r="CB9" s="390"/>
      <c r="CC9" s="390">
        <v>1</v>
      </c>
      <c r="CD9" s="390"/>
      <c r="CE9" s="390">
        <v>11</v>
      </c>
      <c r="CF9" s="391"/>
      <c r="CG9" s="391"/>
      <c r="CH9" s="391"/>
      <c r="CI9" s="392">
        <f t="shared" si="8"/>
        <v>12</v>
      </c>
      <c r="CJ9" s="48"/>
      <c r="CK9" s="430">
        <v>15</v>
      </c>
      <c r="CL9" s="418">
        <v>2</v>
      </c>
      <c r="CM9" s="80">
        <v>2</v>
      </c>
      <c r="CN9" s="80">
        <v>3</v>
      </c>
      <c r="CO9" s="80">
        <v>2</v>
      </c>
      <c r="CP9" s="419">
        <f t="shared" si="9"/>
        <v>24</v>
      </c>
    </row>
    <row r="10" spans="1:94" ht="12.75" customHeight="1">
      <c r="A10" s="113">
        <v>7</v>
      </c>
      <c r="B10" s="126">
        <v>8</v>
      </c>
      <c r="C10" s="73" t="s">
        <v>25</v>
      </c>
      <c r="D10" s="437">
        <f t="shared" si="0"/>
        <v>151</v>
      </c>
      <c r="E10" s="48"/>
      <c r="F10" s="442">
        <v>1</v>
      </c>
      <c r="G10" s="443">
        <v>1</v>
      </c>
      <c r="H10" s="443">
        <v>1</v>
      </c>
      <c r="I10" s="80"/>
      <c r="J10" s="443">
        <v>8</v>
      </c>
      <c r="K10" s="80"/>
      <c r="L10" s="443">
        <v>6</v>
      </c>
      <c r="M10" s="444">
        <v>1</v>
      </c>
      <c r="N10" s="88">
        <f t="shared" si="1"/>
        <v>18</v>
      </c>
      <c r="O10" s="48"/>
      <c r="P10" s="79">
        <v>1</v>
      </c>
      <c r="Q10" s="80">
        <v>44</v>
      </c>
      <c r="R10" s="80">
        <v>4</v>
      </c>
      <c r="S10" s="80"/>
      <c r="T10" s="80">
        <v>49</v>
      </c>
      <c r="U10" s="80"/>
      <c r="V10" s="80">
        <v>23</v>
      </c>
      <c r="W10" s="81"/>
      <c r="X10" s="384"/>
      <c r="Y10" s="389"/>
      <c r="Z10" s="390">
        <v>10</v>
      </c>
      <c r="AA10" s="390">
        <v>1</v>
      </c>
      <c r="AB10" s="390"/>
      <c r="AC10" s="390">
        <v>1</v>
      </c>
      <c r="AD10" s="391"/>
      <c r="AE10" s="391">
        <v>16</v>
      </c>
      <c r="AF10" s="391"/>
      <c r="AG10" s="392">
        <f t="shared" si="2"/>
        <v>28</v>
      </c>
      <c r="AH10" s="384"/>
      <c r="AI10" s="389"/>
      <c r="AJ10" s="390">
        <v>15</v>
      </c>
      <c r="AK10" s="390">
        <v>1</v>
      </c>
      <c r="AL10" s="390"/>
      <c r="AM10" s="390">
        <v>13</v>
      </c>
      <c r="AN10" s="391"/>
      <c r="AO10" s="391">
        <v>2</v>
      </c>
      <c r="AP10" s="391"/>
      <c r="AQ10" s="392">
        <f t="shared" si="3"/>
        <v>31</v>
      </c>
      <c r="AR10" s="384"/>
      <c r="AS10" s="392">
        <v>10</v>
      </c>
      <c r="AT10" s="384"/>
      <c r="AU10" s="389"/>
      <c r="AV10" s="390"/>
      <c r="AW10" s="390"/>
      <c r="AX10" s="390"/>
      <c r="AY10" s="390">
        <v>1</v>
      </c>
      <c r="AZ10" s="391"/>
      <c r="BA10" s="391"/>
      <c r="BB10" s="391"/>
      <c r="BC10" s="392">
        <f t="shared" si="4"/>
        <v>1</v>
      </c>
      <c r="BD10" s="384"/>
      <c r="BE10" s="392">
        <v>20</v>
      </c>
      <c r="BF10" s="384"/>
      <c r="BG10" s="389"/>
      <c r="BH10" s="390"/>
      <c r="BI10" s="392">
        <f t="shared" si="5"/>
        <v>0</v>
      </c>
      <c r="BJ10" s="384"/>
      <c r="BK10" s="390"/>
      <c r="BL10" s="390"/>
      <c r="BM10" s="390"/>
      <c r="BN10" s="391"/>
      <c r="BO10" s="392">
        <f t="shared" si="6"/>
        <v>0</v>
      </c>
      <c r="BP10" s="384"/>
      <c r="BQ10" s="389"/>
      <c r="BR10" s="390"/>
      <c r="BS10" s="390"/>
      <c r="BT10" s="390"/>
      <c r="BU10" s="390"/>
      <c r="BV10" s="391"/>
      <c r="BW10" s="391"/>
      <c r="BX10" s="391"/>
      <c r="BY10" s="392">
        <f t="shared" si="7"/>
        <v>0</v>
      </c>
      <c r="BZ10" s="384"/>
      <c r="CA10" s="389"/>
      <c r="CB10" s="390">
        <v>15</v>
      </c>
      <c r="CC10" s="390">
        <v>1</v>
      </c>
      <c r="CD10" s="390"/>
      <c r="CE10" s="390">
        <v>1</v>
      </c>
      <c r="CF10" s="391"/>
      <c r="CG10" s="391">
        <v>2</v>
      </c>
      <c r="CH10" s="391"/>
      <c r="CI10" s="392">
        <f t="shared" si="8"/>
        <v>19</v>
      </c>
      <c r="CJ10" s="48"/>
      <c r="CK10" s="430">
        <v>30</v>
      </c>
      <c r="CL10" s="418">
        <v>5</v>
      </c>
      <c r="CM10" s="80">
        <v>2</v>
      </c>
      <c r="CN10" s="80">
        <v>2</v>
      </c>
      <c r="CO10" s="80">
        <v>3</v>
      </c>
      <c r="CP10" s="419">
        <f t="shared" si="9"/>
        <v>42</v>
      </c>
    </row>
    <row r="11" spans="1:94" ht="12.75" customHeight="1">
      <c r="A11" s="113">
        <v>8</v>
      </c>
      <c r="B11" s="126">
        <v>20</v>
      </c>
      <c r="C11" s="73" t="s">
        <v>18</v>
      </c>
      <c r="D11" s="377">
        <f t="shared" si="0"/>
        <v>130</v>
      </c>
      <c r="E11" s="48"/>
      <c r="F11" s="442">
        <v>2</v>
      </c>
      <c r="G11" s="443">
        <v>1</v>
      </c>
      <c r="H11" s="443">
        <v>3</v>
      </c>
      <c r="I11" s="80"/>
      <c r="J11" s="443">
        <v>3</v>
      </c>
      <c r="K11" s="80"/>
      <c r="L11" s="443">
        <v>1</v>
      </c>
      <c r="M11" s="444">
        <v>1</v>
      </c>
      <c r="N11" s="88">
        <f t="shared" si="1"/>
        <v>11</v>
      </c>
      <c r="O11" s="48"/>
      <c r="P11" s="79">
        <v>25</v>
      </c>
      <c r="Q11" s="80">
        <v>11</v>
      </c>
      <c r="R11" s="80">
        <v>26</v>
      </c>
      <c r="S11" s="80"/>
      <c r="T11" s="80">
        <v>25</v>
      </c>
      <c r="U11" s="80"/>
      <c r="V11" s="80">
        <v>1</v>
      </c>
      <c r="W11" s="81">
        <v>17</v>
      </c>
      <c r="X11" s="384"/>
      <c r="Y11" s="389">
        <v>15</v>
      </c>
      <c r="Z11" s="390"/>
      <c r="AA11" s="390">
        <v>1</v>
      </c>
      <c r="AB11" s="390"/>
      <c r="AC11" s="390">
        <v>1</v>
      </c>
      <c r="AD11" s="391"/>
      <c r="AE11" s="391"/>
      <c r="AF11" s="391">
        <v>15</v>
      </c>
      <c r="AG11" s="392">
        <f t="shared" si="2"/>
        <v>32</v>
      </c>
      <c r="AH11" s="384"/>
      <c r="AI11" s="389">
        <v>8</v>
      </c>
      <c r="AJ11" s="390">
        <v>10</v>
      </c>
      <c r="AK11" s="390">
        <v>1</v>
      </c>
      <c r="AL11" s="390"/>
      <c r="AM11" s="390">
        <v>2</v>
      </c>
      <c r="AN11" s="391"/>
      <c r="AO11" s="391"/>
      <c r="AP11" s="391">
        <v>1</v>
      </c>
      <c r="AQ11" s="392">
        <f t="shared" si="3"/>
        <v>22</v>
      </c>
      <c r="AR11" s="384"/>
      <c r="AS11" s="392">
        <v>20</v>
      </c>
      <c r="AT11" s="384"/>
      <c r="AU11" s="389"/>
      <c r="AV11" s="390"/>
      <c r="AW11" s="390">
        <v>1</v>
      </c>
      <c r="AX11" s="390"/>
      <c r="AY11" s="390">
        <v>1</v>
      </c>
      <c r="AZ11" s="391"/>
      <c r="BA11" s="391"/>
      <c r="BB11" s="391"/>
      <c r="BC11" s="392">
        <f t="shared" si="4"/>
        <v>2</v>
      </c>
      <c r="BD11" s="384"/>
      <c r="BE11" s="392"/>
      <c r="BF11" s="384"/>
      <c r="BG11" s="389"/>
      <c r="BH11" s="390"/>
      <c r="BI11" s="392">
        <f t="shared" si="5"/>
        <v>0</v>
      </c>
      <c r="BJ11" s="384"/>
      <c r="BK11" s="390"/>
      <c r="BL11" s="390"/>
      <c r="BM11" s="390"/>
      <c r="BN11" s="391"/>
      <c r="BO11" s="392">
        <f t="shared" si="6"/>
        <v>0</v>
      </c>
      <c r="BP11" s="384"/>
      <c r="BQ11" s="389"/>
      <c r="BR11" s="390"/>
      <c r="BS11" s="390">
        <v>1</v>
      </c>
      <c r="BT11" s="390"/>
      <c r="BU11" s="390"/>
      <c r="BV11" s="391"/>
      <c r="BW11" s="391"/>
      <c r="BX11" s="391"/>
      <c r="BY11" s="392">
        <f t="shared" si="7"/>
        <v>1</v>
      </c>
      <c r="BZ11" s="384"/>
      <c r="CA11" s="389">
        <v>1</v>
      </c>
      <c r="CB11" s="390"/>
      <c r="CC11" s="390">
        <v>1</v>
      </c>
      <c r="CD11" s="390"/>
      <c r="CE11" s="390"/>
      <c r="CF11" s="391"/>
      <c r="CG11" s="391"/>
      <c r="CH11" s="391"/>
      <c r="CI11" s="392">
        <f t="shared" si="8"/>
        <v>2</v>
      </c>
      <c r="CJ11" s="48"/>
      <c r="CK11" s="430">
        <v>25</v>
      </c>
      <c r="CL11" s="418">
        <v>2</v>
      </c>
      <c r="CM11" s="80">
        <v>11</v>
      </c>
      <c r="CN11" s="80">
        <v>11</v>
      </c>
      <c r="CO11" s="80">
        <v>2</v>
      </c>
      <c r="CP11" s="419">
        <f t="shared" si="9"/>
        <v>51</v>
      </c>
    </row>
    <row r="12" spans="1:94" ht="12.75" customHeight="1">
      <c r="A12" s="113">
        <v>9</v>
      </c>
      <c r="B12" s="125">
        <v>9</v>
      </c>
      <c r="C12" s="73" t="s">
        <v>753</v>
      </c>
      <c r="D12" s="437">
        <f t="shared" si="0"/>
        <v>121</v>
      </c>
      <c r="E12" s="48"/>
      <c r="F12" s="442">
        <v>2</v>
      </c>
      <c r="G12" s="80"/>
      <c r="H12" s="443">
        <v>2</v>
      </c>
      <c r="I12" s="443">
        <v>1</v>
      </c>
      <c r="J12" s="443">
        <v>5</v>
      </c>
      <c r="K12" s="443">
        <v>1</v>
      </c>
      <c r="L12" s="443">
        <v>1</v>
      </c>
      <c r="M12" s="444">
        <v>1</v>
      </c>
      <c r="N12" s="88">
        <f t="shared" si="1"/>
        <v>13</v>
      </c>
      <c r="O12" s="48"/>
      <c r="P12" s="79">
        <v>3</v>
      </c>
      <c r="Q12" s="80"/>
      <c r="R12" s="80">
        <v>22</v>
      </c>
      <c r="S12" s="80">
        <v>66</v>
      </c>
      <c r="T12" s="80">
        <v>7</v>
      </c>
      <c r="U12" s="80">
        <v>1</v>
      </c>
      <c r="V12" s="80"/>
      <c r="W12" s="81">
        <v>2</v>
      </c>
      <c r="X12" s="384"/>
      <c r="Y12" s="389"/>
      <c r="Z12" s="390"/>
      <c r="AA12" s="390"/>
      <c r="AB12" s="390"/>
      <c r="AC12" s="390"/>
      <c r="AD12" s="391"/>
      <c r="AE12" s="391"/>
      <c r="AF12" s="391"/>
      <c r="AG12" s="392">
        <f t="shared" si="2"/>
        <v>0</v>
      </c>
      <c r="AH12" s="384"/>
      <c r="AI12" s="389"/>
      <c r="AJ12" s="390"/>
      <c r="AK12" s="390">
        <v>1</v>
      </c>
      <c r="AL12" s="390">
        <v>20</v>
      </c>
      <c r="AM12" s="390">
        <v>4</v>
      </c>
      <c r="AN12" s="391">
        <v>1</v>
      </c>
      <c r="AO12" s="391"/>
      <c r="AP12" s="391">
        <v>1</v>
      </c>
      <c r="AQ12" s="392">
        <f t="shared" si="3"/>
        <v>27</v>
      </c>
      <c r="AR12" s="384"/>
      <c r="AS12" s="392">
        <v>10</v>
      </c>
      <c r="AT12" s="384"/>
      <c r="AU12" s="389"/>
      <c r="AV12" s="390"/>
      <c r="AW12" s="390"/>
      <c r="AX12" s="390">
        <v>15</v>
      </c>
      <c r="AY12" s="390">
        <v>1</v>
      </c>
      <c r="AZ12" s="391"/>
      <c r="BA12" s="391"/>
      <c r="BB12" s="391"/>
      <c r="BC12" s="392">
        <f t="shared" si="4"/>
        <v>16</v>
      </c>
      <c r="BD12" s="384"/>
      <c r="BE12" s="392">
        <v>20</v>
      </c>
      <c r="BF12" s="384"/>
      <c r="BG12" s="389"/>
      <c r="BH12" s="390">
        <v>10</v>
      </c>
      <c r="BI12" s="392">
        <f t="shared" si="5"/>
        <v>10</v>
      </c>
      <c r="BJ12" s="384"/>
      <c r="BK12" s="390"/>
      <c r="BL12" s="390"/>
      <c r="BM12" s="390"/>
      <c r="BN12" s="391"/>
      <c r="BO12" s="392">
        <f t="shared" si="6"/>
        <v>0</v>
      </c>
      <c r="BP12" s="384"/>
      <c r="BQ12" s="389">
        <v>1</v>
      </c>
      <c r="BR12" s="390"/>
      <c r="BS12" s="390">
        <v>15</v>
      </c>
      <c r="BT12" s="390"/>
      <c r="BU12" s="390"/>
      <c r="BV12" s="391"/>
      <c r="BW12" s="391"/>
      <c r="BX12" s="391"/>
      <c r="BY12" s="392">
        <f t="shared" si="7"/>
        <v>16</v>
      </c>
      <c r="BZ12" s="384"/>
      <c r="CA12" s="389"/>
      <c r="CB12" s="390"/>
      <c r="CC12" s="390"/>
      <c r="CD12" s="390"/>
      <c r="CE12" s="390"/>
      <c r="CF12" s="391"/>
      <c r="CG12" s="391"/>
      <c r="CH12" s="391"/>
      <c r="CI12" s="392">
        <f t="shared" si="8"/>
        <v>0</v>
      </c>
      <c r="CJ12" s="48"/>
      <c r="CK12" s="430">
        <v>10</v>
      </c>
      <c r="CL12" s="418">
        <v>2</v>
      </c>
      <c r="CM12" s="80">
        <v>7</v>
      </c>
      <c r="CN12" s="80">
        <v>2</v>
      </c>
      <c r="CO12" s="80">
        <v>1</v>
      </c>
      <c r="CP12" s="419">
        <f t="shared" si="9"/>
        <v>22</v>
      </c>
    </row>
    <row r="13" spans="1:94" ht="12.75" customHeight="1">
      <c r="A13" s="113">
        <v>10</v>
      </c>
      <c r="B13" s="125">
        <v>3</v>
      </c>
      <c r="C13" s="72" t="s">
        <v>151</v>
      </c>
      <c r="D13" s="377">
        <f t="shared" si="0"/>
        <v>104</v>
      </c>
      <c r="E13" s="48"/>
      <c r="F13" s="79"/>
      <c r="G13" s="80"/>
      <c r="H13" s="443">
        <v>4</v>
      </c>
      <c r="I13" s="80"/>
      <c r="J13" s="443">
        <v>2</v>
      </c>
      <c r="K13" s="443">
        <v>1</v>
      </c>
      <c r="L13" s="443">
        <v>2</v>
      </c>
      <c r="M13" s="444">
        <v>2</v>
      </c>
      <c r="N13" s="88">
        <f t="shared" si="1"/>
        <v>11</v>
      </c>
      <c r="O13" s="48"/>
      <c r="P13" s="79"/>
      <c r="Q13" s="80"/>
      <c r="R13" s="80">
        <v>39</v>
      </c>
      <c r="S13" s="80"/>
      <c r="T13" s="80">
        <v>3</v>
      </c>
      <c r="U13" s="80"/>
      <c r="V13" s="80">
        <v>4</v>
      </c>
      <c r="W13" s="81">
        <v>49</v>
      </c>
      <c r="X13" s="384"/>
      <c r="Y13" s="389"/>
      <c r="Z13" s="390"/>
      <c r="AA13" s="390"/>
      <c r="AB13" s="390"/>
      <c r="AC13" s="390"/>
      <c r="AD13" s="391"/>
      <c r="AE13" s="391">
        <v>1</v>
      </c>
      <c r="AF13" s="391">
        <v>16</v>
      </c>
      <c r="AG13" s="392">
        <f t="shared" si="2"/>
        <v>17</v>
      </c>
      <c r="AH13" s="384"/>
      <c r="AI13" s="389"/>
      <c r="AJ13" s="390"/>
      <c r="AK13" s="390">
        <v>2</v>
      </c>
      <c r="AL13" s="390"/>
      <c r="AM13" s="390">
        <v>2</v>
      </c>
      <c r="AN13" s="391"/>
      <c r="AO13" s="391">
        <v>1</v>
      </c>
      <c r="AP13" s="391">
        <v>1</v>
      </c>
      <c r="AQ13" s="392">
        <f t="shared" si="3"/>
        <v>6</v>
      </c>
      <c r="AR13" s="384"/>
      <c r="AS13" s="392">
        <v>10</v>
      </c>
      <c r="AT13" s="384"/>
      <c r="AU13" s="389"/>
      <c r="AV13" s="390"/>
      <c r="AW13" s="390">
        <v>1</v>
      </c>
      <c r="AX13" s="390"/>
      <c r="AY13" s="390"/>
      <c r="AZ13" s="391"/>
      <c r="BA13" s="391"/>
      <c r="BB13" s="391"/>
      <c r="BC13" s="392">
        <f t="shared" si="4"/>
        <v>1</v>
      </c>
      <c r="BD13" s="384"/>
      <c r="BE13" s="392">
        <v>20</v>
      </c>
      <c r="BF13" s="384"/>
      <c r="BG13" s="389"/>
      <c r="BH13" s="390"/>
      <c r="BI13" s="392">
        <f t="shared" si="5"/>
        <v>0</v>
      </c>
      <c r="BJ13" s="384"/>
      <c r="BK13" s="390"/>
      <c r="BL13" s="390"/>
      <c r="BM13" s="390"/>
      <c r="BN13" s="391"/>
      <c r="BO13" s="392">
        <f t="shared" si="6"/>
        <v>0</v>
      </c>
      <c r="BP13" s="384"/>
      <c r="BQ13" s="389"/>
      <c r="BR13" s="390"/>
      <c r="BS13" s="390"/>
      <c r="BT13" s="390"/>
      <c r="BU13" s="390"/>
      <c r="BV13" s="391"/>
      <c r="BW13" s="391"/>
      <c r="BX13" s="391">
        <v>20</v>
      </c>
      <c r="BY13" s="392">
        <f t="shared" si="7"/>
        <v>20</v>
      </c>
      <c r="BZ13" s="384"/>
      <c r="CA13" s="389"/>
      <c r="CB13" s="390"/>
      <c r="CC13" s="390">
        <v>1</v>
      </c>
      <c r="CD13" s="390"/>
      <c r="CE13" s="390"/>
      <c r="CF13" s="391"/>
      <c r="CG13" s="391">
        <v>1</v>
      </c>
      <c r="CH13" s="391">
        <v>1</v>
      </c>
      <c r="CI13" s="392">
        <f t="shared" si="8"/>
        <v>3</v>
      </c>
      <c r="CJ13" s="48"/>
      <c r="CK13" s="430">
        <v>10</v>
      </c>
      <c r="CL13" s="418">
        <v>2</v>
      </c>
      <c r="CM13" s="80">
        <v>2</v>
      </c>
      <c r="CN13" s="80">
        <v>2</v>
      </c>
      <c r="CO13" s="80">
        <v>11</v>
      </c>
      <c r="CP13" s="419">
        <f t="shared" si="9"/>
        <v>27</v>
      </c>
    </row>
    <row r="14" spans="1:94" ht="12.75" customHeight="1">
      <c r="A14" s="113">
        <v>11</v>
      </c>
      <c r="B14" s="125">
        <v>12</v>
      </c>
      <c r="C14" s="73" t="s">
        <v>754</v>
      </c>
      <c r="D14" s="377">
        <f t="shared" si="0"/>
        <v>102</v>
      </c>
      <c r="E14" s="48"/>
      <c r="F14" s="79"/>
      <c r="G14" s="443">
        <v>3</v>
      </c>
      <c r="H14" s="443">
        <v>3</v>
      </c>
      <c r="I14" s="80"/>
      <c r="J14" s="443">
        <v>1</v>
      </c>
      <c r="K14" s="80"/>
      <c r="L14" s="443">
        <v>3</v>
      </c>
      <c r="M14" s="444">
        <v>1</v>
      </c>
      <c r="N14" s="88">
        <f t="shared" si="1"/>
        <v>11</v>
      </c>
      <c r="O14" s="48"/>
      <c r="P14" s="79"/>
      <c r="Q14" s="80">
        <v>22</v>
      </c>
      <c r="R14" s="80">
        <v>4</v>
      </c>
      <c r="S14" s="80">
        <v>4</v>
      </c>
      <c r="T14" s="80">
        <v>43</v>
      </c>
      <c r="U14" s="80">
        <v>1</v>
      </c>
      <c r="V14" s="80">
        <v>17</v>
      </c>
      <c r="W14" s="81"/>
      <c r="X14" s="384"/>
      <c r="Y14" s="389"/>
      <c r="Z14" s="390"/>
      <c r="AA14" s="390"/>
      <c r="AB14" s="390"/>
      <c r="AC14" s="390"/>
      <c r="AD14" s="391"/>
      <c r="AE14" s="391"/>
      <c r="AF14" s="391"/>
      <c r="AG14" s="392">
        <f t="shared" si="2"/>
        <v>0</v>
      </c>
      <c r="AH14" s="384"/>
      <c r="AI14" s="389"/>
      <c r="AJ14" s="390"/>
      <c r="AK14" s="390">
        <v>2</v>
      </c>
      <c r="AL14" s="390"/>
      <c r="AM14" s="390">
        <v>10</v>
      </c>
      <c r="AN14" s="391"/>
      <c r="AO14" s="391">
        <v>2</v>
      </c>
      <c r="AP14" s="391"/>
      <c r="AQ14" s="392">
        <f t="shared" si="3"/>
        <v>14</v>
      </c>
      <c r="AR14" s="384"/>
      <c r="AS14" s="392">
        <v>10</v>
      </c>
      <c r="AT14" s="384"/>
      <c r="AU14" s="389"/>
      <c r="AV14" s="390"/>
      <c r="AW14" s="390"/>
      <c r="AX14" s="390"/>
      <c r="AY14" s="390">
        <v>1</v>
      </c>
      <c r="AZ14" s="391"/>
      <c r="BA14" s="391"/>
      <c r="BB14" s="391"/>
      <c r="BC14" s="392">
        <f t="shared" si="4"/>
        <v>1</v>
      </c>
      <c r="BD14" s="384"/>
      <c r="BE14" s="392">
        <v>20</v>
      </c>
      <c r="BF14" s="384"/>
      <c r="BG14" s="389"/>
      <c r="BH14" s="390"/>
      <c r="BI14" s="392">
        <f t="shared" si="5"/>
        <v>0</v>
      </c>
      <c r="BJ14" s="384"/>
      <c r="BK14" s="390"/>
      <c r="BL14" s="390"/>
      <c r="BM14" s="390"/>
      <c r="BN14" s="391"/>
      <c r="BO14" s="392">
        <f t="shared" si="6"/>
        <v>0</v>
      </c>
      <c r="BP14" s="384"/>
      <c r="BQ14" s="389"/>
      <c r="BR14" s="390">
        <v>20</v>
      </c>
      <c r="BS14" s="390"/>
      <c r="BT14" s="390"/>
      <c r="BU14" s="390">
        <v>1</v>
      </c>
      <c r="BV14" s="391"/>
      <c r="BW14" s="391">
        <v>14</v>
      </c>
      <c r="BX14" s="391"/>
      <c r="BY14" s="392">
        <f t="shared" si="7"/>
        <v>35</v>
      </c>
      <c r="BZ14" s="384"/>
      <c r="CA14" s="389"/>
      <c r="CB14" s="390"/>
      <c r="CC14" s="390"/>
      <c r="CD14" s="390"/>
      <c r="CE14" s="390">
        <v>1</v>
      </c>
      <c r="CF14" s="391"/>
      <c r="CG14" s="391"/>
      <c r="CH14" s="391"/>
      <c r="CI14" s="392">
        <f t="shared" si="8"/>
        <v>1</v>
      </c>
      <c r="CJ14" s="48"/>
      <c r="CK14" s="418">
        <v>10</v>
      </c>
      <c r="CL14" s="418">
        <v>2</v>
      </c>
      <c r="CM14" s="80">
        <v>2</v>
      </c>
      <c r="CN14" s="80">
        <v>2</v>
      </c>
      <c r="CO14" s="80">
        <v>5</v>
      </c>
      <c r="CP14" s="419">
        <f t="shared" si="9"/>
        <v>21</v>
      </c>
    </row>
    <row r="15" spans="1:94" ht="12.75" customHeight="1">
      <c r="A15" s="113">
        <v>12</v>
      </c>
      <c r="B15" s="126">
        <v>15</v>
      </c>
      <c r="C15" s="72" t="s">
        <v>39</v>
      </c>
      <c r="D15" s="377">
        <f t="shared" si="0"/>
        <v>84</v>
      </c>
      <c r="E15" s="48"/>
      <c r="F15" s="442">
        <v>1</v>
      </c>
      <c r="G15" s="80"/>
      <c r="H15" s="443">
        <v>4</v>
      </c>
      <c r="I15" s="80"/>
      <c r="J15" s="443">
        <v>1</v>
      </c>
      <c r="K15" s="443">
        <v>1</v>
      </c>
      <c r="L15" s="443">
        <v>2</v>
      </c>
      <c r="M15" s="81"/>
      <c r="N15" s="88">
        <f t="shared" si="1"/>
        <v>9</v>
      </c>
      <c r="O15" s="48"/>
      <c r="P15" s="79">
        <v>1</v>
      </c>
      <c r="Q15" s="80"/>
      <c r="R15" s="80">
        <v>27</v>
      </c>
      <c r="S15" s="80"/>
      <c r="T15" s="80">
        <v>1</v>
      </c>
      <c r="U15" s="80">
        <v>33</v>
      </c>
      <c r="V15" s="80">
        <v>2</v>
      </c>
      <c r="W15" s="81"/>
      <c r="X15" s="384"/>
      <c r="Y15" s="389"/>
      <c r="Z15" s="390"/>
      <c r="AA15" s="390"/>
      <c r="AB15" s="390"/>
      <c r="AC15" s="390"/>
      <c r="AD15" s="391">
        <v>1</v>
      </c>
      <c r="AE15" s="391"/>
      <c r="AF15" s="391"/>
      <c r="AG15" s="392">
        <f t="shared" si="2"/>
        <v>1</v>
      </c>
      <c r="AH15" s="384"/>
      <c r="AI15" s="389"/>
      <c r="AJ15" s="390"/>
      <c r="AK15" s="390">
        <v>4</v>
      </c>
      <c r="AL15" s="390"/>
      <c r="AM15" s="390"/>
      <c r="AN15" s="391">
        <v>20</v>
      </c>
      <c r="AO15" s="391">
        <v>1</v>
      </c>
      <c r="AP15" s="391"/>
      <c r="AQ15" s="392">
        <f t="shared" si="3"/>
        <v>25</v>
      </c>
      <c r="AR15" s="384"/>
      <c r="AS15" s="392">
        <v>30</v>
      </c>
      <c r="AT15" s="384"/>
      <c r="AU15" s="389"/>
      <c r="AV15" s="390"/>
      <c r="AW15" s="390">
        <v>2</v>
      </c>
      <c r="AX15" s="390"/>
      <c r="AY15" s="390"/>
      <c r="AZ15" s="391">
        <v>1</v>
      </c>
      <c r="BA15" s="391"/>
      <c r="BB15" s="391"/>
      <c r="BC15" s="392">
        <f t="shared" si="4"/>
        <v>3</v>
      </c>
      <c r="BD15" s="384"/>
      <c r="BE15" s="392"/>
      <c r="BF15" s="384"/>
      <c r="BG15" s="389"/>
      <c r="BH15" s="390"/>
      <c r="BI15" s="392">
        <f t="shared" si="5"/>
        <v>0</v>
      </c>
      <c r="BJ15" s="384"/>
      <c r="BK15" s="390"/>
      <c r="BL15" s="390"/>
      <c r="BM15" s="390"/>
      <c r="BN15" s="391"/>
      <c r="BO15" s="392">
        <f t="shared" si="6"/>
        <v>0</v>
      </c>
      <c r="BP15" s="384"/>
      <c r="BQ15" s="389"/>
      <c r="BR15" s="390"/>
      <c r="BS15" s="390">
        <v>6</v>
      </c>
      <c r="BT15" s="390"/>
      <c r="BU15" s="390"/>
      <c r="BV15" s="391"/>
      <c r="BW15" s="391"/>
      <c r="BX15" s="391"/>
      <c r="BY15" s="392">
        <f t="shared" si="7"/>
        <v>6</v>
      </c>
      <c r="BZ15" s="384"/>
      <c r="CA15" s="389"/>
      <c r="CB15" s="390"/>
      <c r="CC15" s="390">
        <v>2</v>
      </c>
      <c r="CD15" s="390"/>
      <c r="CE15" s="390"/>
      <c r="CF15" s="391"/>
      <c r="CG15" s="391"/>
      <c r="CH15" s="391"/>
      <c r="CI15" s="392">
        <f t="shared" si="8"/>
        <v>2</v>
      </c>
      <c r="CJ15" s="48"/>
      <c r="CK15" s="418">
        <v>10</v>
      </c>
      <c r="CL15" s="418">
        <v>2</v>
      </c>
      <c r="CM15" s="80">
        <v>2</v>
      </c>
      <c r="CN15" s="80">
        <v>2</v>
      </c>
      <c r="CO15" s="80">
        <v>1</v>
      </c>
      <c r="CP15" s="419">
        <f t="shared" si="9"/>
        <v>17</v>
      </c>
    </row>
    <row r="16" spans="1:94" ht="12.75" customHeight="1">
      <c r="A16" s="113">
        <v>13</v>
      </c>
      <c r="B16" s="126">
        <v>13</v>
      </c>
      <c r="C16" s="72" t="s">
        <v>153</v>
      </c>
      <c r="D16" s="377">
        <f t="shared" si="0"/>
        <v>83</v>
      </c>
      <c r="E16" s="48"/>
      <c r="F16" s="442">
        <v>2</v>
      </c>
      <c r="G16" s="80"/>
      <c r="H16" s="443">
        <v>2</v>
      </c>
      <c r="I16" s="80"/>
      <c r="J16" s="443">
        <v>4</v>
      </c>
      <c r="K16" s="80"/>
      <c r="L16" s="443">
        <v>1</v>
      </c>
      <c r="M16" s="444">
        <v>1</v>
      </c>
      <c r="N16" s="88">
        <f t="shared" si="1"/>
        <v>10</v>
      </c>
      <c r="O16" s="48"/>
      <c r="P16" s="79">
        <v>2</v>
      </c>
      <c r="Q16" s="80"/>
      <c r="R16" s="80">
        <v>20</v>
      </c>
      <c r="S16" s="80"/>
      <c r="T16" s="80">
        <v>24</v>
      </c>
      <c r="U16" s="80"/>
      <c r="V16" s="80">
        <v>10</v>
      </c>
      <c r="W16" s="81">
        <v>27</v>
      </c>
      <c r="X16" s="384"/>
      <c r="Y16" s="389"/>
      <c r="Z16" s="390"/>
      <c r="AA16" s="390">
        <v>2</v>
      </c>
      <c r="AB16" s="390"/>
      <c r="AC16" s="390">
        <v>1</v>
      </c>
      <c r="AD16" s="391"/>
      <c r="AE16" s="391">
        <v>8</v>
      </c>
      <c r="AF16" s="391"/>
      <c r="AG16" s="392">
        <f t="shared" si="2"/>
        <v>11</v>
      </c>
      <c r="AH16" s="384"/>
      <c r="AI16" s="389"/>
      <c r="AJ16" s="390"/>
      <c r="AK16" s="390">
        <v>2</v>
      </c>
      <c r="AL16" s="390"/>
      <c r="AM16" s="390">
        <v>3</v>
      </c>
      <c r="AN16" s="391"/>
      <c r="AO16" s="391">
        <v>1</v>
      </c>
      <c r="AP16" s="391">
        <v>1</v>
      </c>
      <c r="AQ16" s="392">
        <f t="shared" si="3"/>
        <v>7</v>
      </c>
      <c r="AR16" s="384"/>
      <c r="AS16" s="392">
        <v>20</v>
      </c>
      <c r="AT16" s="384"/>
      <c r="AU16" s="389"/>
      <c r="AV16" s="390"/>
      <c r="AW16" s="390">
        <v>2</v>
      </c>
      <c r="AX16" s="390"/>
      <c r="AY16" s="390"/>
      <c r="AZ16" s="391"/>
      <c r="BA16" s="391"/>
      <c r="BB16" s="391"/>
      <c r="BC16" s="392">
        <f t="shared" si="4"/>
        <v>2</v>
      </c>
      <c r="BD16" s="384"/>
      <c r="BE16" s="392"/>
      <c r="BF16" s="384"/>
      <c r="BG16" s="389"/>
      <c r="BH16" s="390"/>
      <c r="BI16" s="392">
        <f t="shared" si="5"/>
        <v>0</v>
      </c>
      <c r="BJ16" s="384"/>
      <c r="BK16" s="390"/>
      <c r="BL16" s="390"/>
      <c r="BM16" s="390"/>
      <c r="BN16" s="391"/>
      <c r="BO16" s="392">
        <f t="shared" si="6"/>
        <v>0</v>
      </c>
      <c r="BP16" s="384"/>
      <c r="BQ16" s="389"/>
      <c r="BR16" s="390"/>
      <c r="BS16" s="390">
        <v>1</v>
      </c>
      <c r="BT16" s="390"/>
      <c r="BU16" s="390"/>
      <c r="BV16" s="391"/>
      <c r="BW16" s="391"/>
      <c r="BX16" s="391">
        <v>15</v>
      </c>
      <c r="BY16" s="392">
        <f t="shared" si="7"/>
        <v>16</v>
      </c>
      <c r="BZ16" s="384"/>
      <c r="CA16" s="389"/>
      <c r="CB16" s="390"/>
      <c r="CC16" s="390">
        <v>2</v>
      </c>
      <c r="CD16" s="390"/>
      <c r="CE16" s="390"/>
      <c r="CF16" s="391"/>
      <c r="CG16" s="391"/>
      <c r="CH16" s="391"/>
      <c r="CI16" s="392">
        <f t="shared" si="8"/>
        <v>2</v>
      </c>
      <c r="CJ16" s="48"/>
      <c r="CK16" s="430">
        <v>10</v>
      </c>
      <c r="CL16" s="418">
        <v>2</v>
      </c>
      <c r="CM16" s="80">
        <v>2</v>
      </c>
      <c r="CN16" s="80">
        <v>9</v>
      </c>
      <c r="CO16" s="80">
        <v>2</v>
      </c>
      <c r="CP16" s="419">
        <f t="shared" si="9"/>
        <v>25</v>
      </c>
    </row>
    <row r="17" spans="1:94" ht="12.75" customHeight="1">
      <c r="A17" s="113">
        <v>14</v>
      </c>
      <c r="B17" s="125">
        <v>5</v>
      </c>
      <c r="C17" s="72" t="s">
        <v>23</v>
      </c>
      <c r="D17" s="377">
        <f t="shared" si="0"/>
        <v>81</v>
      </c>
      <c r="E17" s="48"/>
      <c r="F17" s="442">
        <v>1</v>
      </c>
      <c r="G17" s="80"/>
      <c r="H17" s="443">
        <v>2</v>
      </c>
      <c r="I17" s="443">
        <v>1</v>
      </c>
      <c r="J17" s="443">
        <v>3</v>
      </c>
      <c r="K17" s="80"/>
      <c r="L17" s="443">
        <v>2</v>
      </c>
      <c r="M17" s="444">
        <v>1</v>
      </c>
      <c r="N17" s="88">
        <f t="shared" si="1"/>
        <v>10</v>
      </c>
      <c r="O17" s="48"/>
      <c r="P17" s="79">
        <v>1</v>
      </c>
      <c r="Q17" s="80"/>
      <c r="R17" s="80">
        <v>7</v>
      </c>
      <c r="S17" s="80">
        <v>42</v>
      </c>
      <c r="T17" s="80">
        <v>4</v>
      </c>
      <c r="U17" s="80"/>
      <c r="V17" s="80">
        <v>16</v>
      </c>
      <c r="W17" s="81"/>
      <c r="X17" s="384"/>
      <c r="Y17" s="389"/>
      <c r="Z17" s="390"/>
      <c r="AA17" s="390">
        <v>2</v>
      </c>
      <c r="AB17" s="390">
        <v>15</v>
      </c>
      <c r="AC17" s="390">
        <v>1</v>
      </c>
      <c r="AD17" s="391"/>
      <c r="AE17" s="391">
        <v>2</v>
      </c>
      <c r="AF17" s="391"/>
      <c r="AG17" s="392">
        <f t="shared" si="2"/>
        <v>20</v>
      </c>
      <c r="AH17" s="384"/>
      <c r="AI17" s="389"/>
      <c r="AJ17" s="390"/>
      <c r="AK17" s="390">
        <v>3</v>
      </c>
      <c r="AL17" s="390">
        <v>10</v>
      </c>
      <c r="AM17" s="390">
        <v>2</v>
      </c>
      <c r="AN17" s="391"/>
      <c r="AO17" s="391"/>
      <c r="AP17" s="391"/>
      <c r="AQ17" s="392">
        <f t="shared" si="3"/>
        <v>15</v>
      </c>
      <c r="AR17" s="384"/>
      <c r="AS17" s="392">
        <v>10</v>
      </c>
      <c r="AT17" s="384"/>
      <c r="AU17" s="389"/>
      <c r="AV17" s="390"/>
      <c r="AW17" s="390"/>
      <c r="AX17" s="390">
        <v>1</v>
      </c>
      <c r="AY17" s="390"/>
      <c r="AZ17" s="391"/>
      <c r="BA17" s="391">
        <v>1</v>
      </c>
      <c r="BB17" s="391"/>
      <c r="BC17" s="392">
        <f t="shared" si="4"/>
        <v>2</v>
      </c>
      <c r="BD17" s="384"/>
      <c r="BE17" s="392"/>
      <c r="BF17" s="384"/>
      <c r="BG17" s="389"/>
      <c r="BH17" s="390"/>
      <c r="BI17" s="392">
        <f t="shared" si="5"/>
        <v>0</v>
      </c>
      <c r="BJ17" s="384"/>
      <c r="BK17" s="390"/>
      <c r="BL17" s="390"/>
      <c r="BM17" s="390"/>
      <c r="BN17" s="391"/>
      <c r="BO17" s="392">
        <f t="shared" si="6"/>
        <v>0</v>
      </c>
      <c r="BP17" s="384"/>
      <c r="BQ17" s="389"/>
      <c r="BR17" s="390"/>
      <c r="BS17" s="390"/>
      <c r="BT17" s="390"/>
      <c r="BU17" s="390"/>
      <c r="BV17" s="391"/>
      <c r="BW17" s="391"/>
      <c r="BX17" s="391"/>
      <c r="BY17" s="392">
        <f t="shared" si="7"/>
        <v>0</v>
      </c>
      <c r="BZ17" s="384"/>
      <c r="CA17" s="389"/>
      <c r="CB17" s="390"/>
      <c r="CC17" s="390">
        <v>1</v>
      </c>
      <c r="CD17" s="390">
        <v>15</v>
      </c>
      <c r="CE17" s="390"/>
      <c r="CF17" s="391"/>
      <c r="CG17" s="391">
        <v>1</v>
      </c>
      <c r="CH17" s="391"/>
      <c r="CI17" s="392">
        <f t="shared" si="8"/>
        <v>17</v>
      </c>
      <c r="CJ17" s="48"/>
      <c r="CK17" s="430">
        <v>10</v>
      </c>
      <c r="CL17" s="418">
        <v>2</v>
      </c>
      <c r="CM17" s="80">
        <v>2</v>
      </c>
      <c r="CN17" s="80">
        <v>2</v>
      </c>
      <c r="CO17" s="80">
        <v>1</v>
      </c>
      <c r="CP17" s="419">
        <f t="shared" si="9"/>
        <v>17</v>
      </c>
    </row>
    <row r="18" spans="1:94" ht="12.75" customHeight="1">
      <c r="A18" s="113">
        <v>15</v>
      </c>
      <c r="B18" s="126">
        <v>7</v>
      </c>
      <c r="C18" s="73" t="s">
        <v>755</v>
      </c>
      <c r="D18" s="377">
        <f t="shared" si="0"/>
        <v>69</v>
      </c>
      <c r="E18" s="48"/>
      <c r="F18" s="442">
        <v>1</v>
      </c>
      <c r="G18" s="80"/>
      <c r="H18" s="443">
        <v>1</v>
      </c>
      <c r="I18" s="80"/>
      <c r="J18" s="443">
        <v>2</v>
      </c>
      <c r="K18" s="80"/>
      <c r="L18" s="443">
        <v>3</v>
      </c>
      <c r="M18" s="444">
        <v>2</v>
      </c>
      <c r="N18" s="88">
        <f t="shared" si="1"/>
        <v>9</v>
      </c>
      <c r="O18" s="48"/>
      <c r="P18" s="79">
        <v>1</v>
      </c>
      <c r="Q18" s="80"/>
      <c r="R18" s="80">
        <v>1</v>
      </c>
      <c r="S18" s="80"/>
      <c r="T18" s="80">
        <v>2</v>
      </c>
      <c r="U18" s="80"/>
      <c r="V18" s="80">
        <v>3</v>
      </c>
      <c r="W18" s="81">
        <v>2</v>
      </c>
      <c r="X18" s="384"/>
      <c r="Y18" s="389"/>
      <c r="Z18" s="390"/>
      <c r="AA18" s="390"/>
      <c r="AB18" s="390"/>
      <c r="AC18" s="390"/>
      <c r="AD18" s="391"/>
      <c r="AE18" s="391"/>
      <c r="AF18" s="391"/>
      <c r="AG18" s="392">
        <f t="shared" si="2"/>
        <v>0</v>
      </c>
      <c r="AH18" s="384"/>
      <c r="AI18" s="389"/>
      <c r="AJ18" s="390"/>
      <c r="AK18" s="390"/>
      <c r="AL18" s="390"/>
      <c r="AM18" s="390"/>
      <c r="AN18" s="391"/>
      <c r="AO18" s="391"/>
      <c r="AP18" s="391">
        <v>1</v>
      </c>
      <c r="AQ18" s="392">
        <f t="shared" si="3"/>
        <v>1</v>
      </c>
      <c r="AR18" s="384"/>
      <c r="AS18" s="392"/>
      <c r="AT18" s="384"/>
      <c r="AU18" s="389"/>
      <c r="AV18" s="390"/>
      <c r="AW18" s="390"/>
      <c r="AX18" s="390"/>
      <c r="AY18" s="390"/>
      <c r="AZ18" s="391"/>
      <c r="BA18" s="391"/>
      <c r="BB18" s="391"/>
      <c r="BC18" s="392">
        <f t="shared" si="4"/>
        <v>0</v>
      </c>
      <c r="BD18" s="384"/>
      <c r="BE18" s="392"/>
      <c r="BF18" s="384"/>
      <c r="BG18" s="389">
        <v>50</v>
      </c>
      <c r="BH18" s="390"/>
      <c r="BI18" s="392">
        <f t="shared" si="5"/>
        <v>50</v>
      </c>
      <c r="BJ18" s="384"/>
      <c r="BK18" s="390"/>
      <c r="BL18" s="390"/>
      <c r="BM18" s="390"/>
      <c r="BN18" s="391"/>
      <c r="BO18" s="392">
        <f t="shared" si="6"/>
        <v>0</v>
      </c>
      <c r="BP18" s="384"/>
      <c r="BQ18" s="389"/>
      <c r="BR18" s="390"/>
      <c r="BS18" s="390"/>
      <c r="BT18" s="390"/>
      <c r="BU18" s="390"/>
      <c r="BV18" s="391"/>
      <c r="BW18" s="391"/>
      <c r="BX18" s="391"/>
      <c r="BY18" s="392">
        <f t="shared" si="7"/>
        <v>0</v>
      </c>
      <c r="BZ18" s="384"/>
      <c r="CA18" s="389"/>
      <c r="CB18" s="390"/>
      <c r="CC18" s="390">
        <v>1</v>
      </c>
      <c r="CD18" s="390"/>
      <c r="CE18" s="390"/>
      <c r="CF18" s="391"/>
      <c r="CG18" s="391"/>
      <c r="CH18" s="391"/>
      <c r="CI18" s="392">
        <f t="shared" si="8"/>
        <v>1</v>
      </c>
      <c r="CJ18" s="48"/>
      <c r="CK18" s="430">
        <v>10</v>
      </c>
      <c r="CL18" s="418">
        <v>1</v>
      </c>
      <c r="CM18" s="80">
        <v>2</v>
      </c>
      <c r="CN18" s="80">
        <v>2</v>
      </c>
      <c r="CO18" s="80">
        <v>2</v>
      </c>
      <c r="CP18" s="419">
        <f t="shared" si="9"/>
        <v>17</v>
      </c>
    </row>
    <row r="19" spans="1:94" ht="12.75" customHeight="1">
      <c r="A19" s="113">
        <v>16</v>
      </c>
      <c r="B19" s="126">
        <v>10</v>
      </c>
      <c r="C19" s="73" t="s">
        <v>594</v>
      </c>
      <c r="D19" s="377">
        <f t="shared" si="0"/>
        <v>49</v>
      </c>
      <c r="E19" s="48"/>
      <c r="F19" s="442">
        <v>1</v>
      </c>
      <c r="G19" s="80"/>
      <c r="H19" s="443">
        <v>2</v>
      </c>
      <c r="I19" s="80"/>
      <c r="J19" s="443">
        <v>3</v>
      </c>
      <c r="K19" s="80"/>
      <c r="L19" s="443">
        <v>1</v>
      </c>
      <c r="M19" s="444">
        <v>1</v>
      </c>
      <c r="N19" s="88">
        <f t="shared" si="1"/>
        <v>8</v>
      </c>
      <c r="O19" s="48"/>
      <c r="P19" s="79">
        <v>1</v>
      </c>
      <c r="Q19" s="80"/>
      <c r="R19" s="80">
        <v>33</v>
      </c>
      <c r="S19" s="80"/>
      <c r="T19" s="80">
        <v>3</v>
      </c>
      <c r="U19" s="80"/>
      <c r="V19" s="80">
        <v>1</v>
      </c>
      <c r="W19" s="81">
        <v>1</v>
      </c>
      <c r="X19" s="384"/>
      <c r="Y19" s="389"/>
      <c r="Z19" s="390"/>
      <c r="AA19" s="390"/>
      <c r="AB19" s="390"/>
      <c r="AC19" s="390"/>
      <c r="AD19" s="391"/>
      <c r="AE19" s="391"/>
      <c r="AF19" s="391"/>
      <c r="AG19" s="392">
        <f t="shared" si="2"/>
        <v>0</v>
      </c>
      <c r="AH19" s="384"/>
      <c r="AI19" s="389"/>
      <c r="AJ19" s="390"/>
      <c r="AK19" s="390">
        <v>20</v>
      </c>
      <c r="AL19" s="390"/>
      <c r="AM19" s="390"/>
      <c r="AN19" s="391"/>
      <c r="AO19" s="391"/>
      <c r="AP19" s="391"/>
      <c r="AQ19" s="392">
        <f t="shared" si="3"/>
        <v>20</v>
      </c>
      <c r="AR19" s="384"/>
      <c r="AS19" s="392">
        <v>10</v>
      </c>
      <c r="AT19" s="384"/>
      <c r="AU19" s="389"/>
      <c r="AV19" s="390"/>
      <c r="AW19" s="390">
        <v>1</v>
      </c>
      <c r="AX19" s="390"/>
      <c r="AY19" s="390"/>
      <c r="AZ19" s="391"/>
      <c r="BA19" s="391"/>
      <c r="BB19" s="391"/>
      <c r="BC19" s="392">
        <f t="shared" si="4"/>
        <v>1</v>
      </c>
      <c r="BD19" s="384"/>
      <c r="BE19" s="392"/>
      <c r="BF19" s="384"/>
      <c r="BG19" s="389"/>
      <c r="BH19" s="390"/>
      <c r="BI19" s="392">
        <f t="shared" si="5"/>
        <v>0</v>
      </c>
      <c r="BJ19" s="384"/>
      <c r="BK19" s="390"/>
      <c r="BL19" s="390"/>
      <c r="BM19" s="390"/>
      <c r="BN19" s="391"/>
      <c r="BO19" s="392">
        <f t="shared" si="6"/>
        <v>0</v>
      </c>
      <c r="BP19" s="384"/>
      <c r="BQ19" s="389"/>
      <c r="BR19" s="390"/>
      <c r="BS19" s="390"/>
      <c r="BT19" s="390"/>
      <c r="BU19" s="390"/>
      <c r="BV19" s="391"/>
      <c r="BW19" s="391"/>
      <c r="BX19" s="391"/>
      <c r="BY19" s="392">
        <f t="shared" si="7"/>
        <v>0</v>
      </c>
      <c r="BZ19" s="384"/>
      <c r="CA19" s="389"/>
      <c r="CB19" s="390"/>
      <c r="CC19" s="390"/>
      <c r="CD19" s="390"/>
      <c r="CE19" s="390"/>
      <c r="CF19" s="391"/>
      <c r="CG19" s="391"/>
      <c r="CH19" s="391"/>
      <c r="CI19" s="392">
        <f t="shared" si="8"/>
        <v>0</v>
      </c>
      <c r="CJ19" s="48"/>
      <c r="CK19" s="418">
        <v>10</v>
      </c>
      <c r="CL19" s="418">
        <v>2</v>
      </c>
      <c r="CM19" s="80">
        <v>2</v>
      </c>
      <c r="CN19" s="80">
        <v>2</v>
      </c>
      <c r="CO19" s="80">
        <v>2</v>
      </c>
      <c r="CP19" s="419">
        <f t="shared" si="9"/>
        <v>18</v>
      </c>
    </row>
    <row r="20" spans="1:94" ht="12.75" customHeight="1">
      <c r="A20" s="113">
        <v>17</v>
      </c>
      <c r="B20" s="126">
        <v>22</v>
      </c>
      <c r="C20" s="72" t="s">
        <v>19</v>
      </c>
      <c r="D20" s="377">
        <f t="shared" si="0"/>
        <v>27</v>
      </c>
      <c r="E20" s="48"/>
      <c r="F20" s="442">
        <v>1</v>
      </c>
      <c r="G20" s="443">
        <v>1</v>
      </c>
      <c r="H20" s="443">
        <v>2</v>
      </c>
      <c r="I20" s="80"/>
      <c r="J20" s="443">
        <v>2</v>
      </c>
      <c r="K20" s="80"/>
      <c r="L20" s="443">
        <v>1</v>
      </c>
      <c r="M20" s="444">
        <v>1</v>
      </c>
      <c r="N20" s="88">
        <f t="shared" si="1"/>
        <v>8</v>
      </c>
      <c r="O20" s="48"/>
      <c r="P20" s="79">
        <v>1</v>
      </c>
      <c r="Q20" s="80">
        <v>8</v>
      </c>
      <c r="R20" s="80">
        <v>4</v>
      </c>
      <c r="S20" s="80"/>
      <c r="T20" s="80">
        <v>2</v>
      </c>
      <c r="U20" s="80"/>
      <c r="V20" s="80">
        <v>1</v>
      </c>
      <c r="W20" s="81">
        <v>1</v>
      </c>
      <c r="X20" s="384"/>
      <c r="Y20" s="389"/>
      <c r="Z20" s="390">
        <v>8</v>
      </c>
      <c r="AA20" s="390">
        <v>1</v>
      </c>
      <c r="AB20" s="390"/>
      <c r="AC20" s="390"/>
      <c r="AD20" s="391"/>
      <c r="AE20" s="391"/>
      <c r="AF20" s="391"/>
      <c r="AG20" s="392">
        <f t="shared" si="2"/>
        <v>9</v>
      </c>
      <c r="AH20" s="384"/>
      <c r="AI20" s="389"/>
      <c r="AJ20" s="390"/>
      <c r="AK20" s="390"/>
      <c r="AL20" s="390"/>
      <c r="AM20" s="390"/>
      <c r="AN20" s="391"/>
      <c r="AO20" s="391"/>
      <c r="AP20" s="391"/>
      <c r="AQ20" s="392">
        <f t="shared" si="3"/>
        <v>0</v>
      </c>
      <c r="AR20" s="384"/>
      <c r="AS20" s="392"/>
      <c r="AT20" s="384"/>
      <c r="AU20" s="389"/>
      <c r="AV20" s="390"/>
      <c r="AW20" s="390"/>
      <c r="AX20" s="390"/>
      <c r="AY20" s="390"/>
      <c r="AZ20" s="391"/>
      <c r="BA20" s="391"/>
      <c r="BB20" s="391"/>
      <c r="BC20" s="392">
        <f t="shared" si="4"/>
        <v>0</v>
      </c>
      <c r="BD20" s="384"/>
      <c r="BE20" s="392"/>
      <c r="BF20" s="384"/>
      <c r="BG20" s="389"/>
      <c r="BH20" s="390"/>
      <c r="BI20" s="392">
        <f t="shared" si="5"/>
        <v>0</v>
      </c>
      <c r="BJ20" s="384"/>
      <c r="BK20" s="390"/>
      <c r="BL20" s="390"/>
      <c r="BM20" s="390"/>
      <c r="BN20" s="391"/>
      <c r="BO20" s="392">
        <f t="shared" si="6"/>
        <v>0</v>
      </c>
      <c r="BP20" s="384"/>
      <c r="BQ20" s="389"/>
      <c r="BR20" s="390"/>
      <c r="BS20" s="390"/>
      <c r="BT20" s="390"/>
      <c r="BU20" s="390"/>
      <c r="BV20" s="391"/>
      <c r="BW20" s="391"/>
      <c r="BX20" s="391"/>
      <c r="BY20" s="392">
        <f t="shared" si="7"/>
        <v>0</v>
      </c>
      <c r="BZ20" s="384"/>
      <c r="CA20" s="389"/>
      <c r="CB20" s="390"/>
      <c r="CC20" s="390">
        <v>1</v>
      </c>
      <c r="CD20" s="390"/>
      <c r="CE20" s="390"/>
      <c r="CF20" s="391"/>
      <c r="CG20" s="391"/>
      <c r="CH20" s="391"/>
      <c r="CI20" s="392">
        <f t="shared" si="8"/>
        <v>1</v>
      </c>
      <c r="CJ20" s="48"/>
      <c r="CK20" s="418">
        <v>10</v>
      </c>
      <c r="CL20" s="418">
        <v>1</v>
      </c>
      <c r="CM20" s="80">
        <v>2</v>
      </c>
      <c r="CN20" s="80">
        <v>2</v>
      </c>
      <c r="CO20" s="80">
        <v>2</v>
      </c>
      <c r="CP20" s="419">
        <f t="shared" si="9"/>
        <v>17</v>
      </c>
    </row>
    <row r="21" spans="1:94" ht="12.75" customHeight="1">
      <c r="A21" s="113">
        <v>18</v>
      </c>
      <c r="B21" s="126">
        <v>24</v>
      </c>
      <c r="C21" s="293" t="s">
        <v>237</v>
      </c>
      <c r="D21" s="377">
        <f t="shared" si="0"/>
        <v>26</v>
      </c>
      <c r="E21" s="48"/>
      <c r="F21" s="79"/>
      <c r="G21" s="80"/>
      <c r="H21" s="80"/>
      <c r="I21" s="443">
        <v>1</v>
      </c>
      <c r="J21" s="443">
        <v>2</v>
      </c>
      <c r="K21" s="80"/>
      <c r="L21" s="443">
        <v>4</v>
      </c>
      <c r="M21" s="81"/>
      <c r="N21" s="88">
        <f t="shared" si="1"/>
        <v>7</v>
      </c>
      <c r="O21" s="48"/>
      <c r="P21" s="79"/>
      <c r="Q21" s="80"/>
      <c r="R21" s="80"/>
      <c r="S21" s="80"/>
      <c r="T21" s="80">
        <v>2</v>
      </c>
      <c r="U21" s="80"/>
      <c r="V21" s="80">
        <v>14</v>
      </c>
      <c r="W21" s="81"/>
      <c r="X21" s="384"/>
      <c r="Y21" s="389"/>
      <c r="Z21" s="390"/>
      <c r="AA21" s="390"/>
      <c r="AB21" s="390"/>
      <c r="AC21" s="390"/>
      <c r="AD21" s="391"/>
      <c r="AE21" s="391"/>
      <c r="AF21" s="391"/>
      <c r="AG21" s="392">
        <f t="shared" si="2"/>
        <v>0</v>
      </c>
      <c r="AH21" s="384"/>
      <c r="AI21" s="389"/>
      <c r="AJ21" s="390"/>
      <c r="AK21" s="390"/>
      <c r="AL21" s="390"/>
      <c r="AM21" s="390"/>
      <c r="AN21" s="391"/>
      <c r="AO21" s="391"/>
      <c r="AP21" s="391"/>
      <c r="AQ21" s="392">
        <f t="shared" si="3"/>
        <v>0</v>
      </c>
      <c r="AR21" s="384"/>
      <c r="AS21" s="392"/>
      <c r="AT21" s="384"/>
      <c r="AU21" s="389"/>
      <c r="AV21" s="390"/>
      <c r="AW21" s="390"/>
      <c r="AX21" s="390"/>
      <c r="AY21" s="390"/>
      <c r="AZ21" s="391"/>
      <c r="BA21" s="391"/>
      <c r="BB21" s="391"/>
      <c r="BC21" s="392">
        <f t="shared" si="4"/>
        <v>0</v>
      </c>
      <c r="BD21" s="384"/>
      <c r="BE21" s="392"/>
      <c r="BF21" s="384"/>
      <c r="BG21" s="389"/>
      <c r="BH21" s="390"/>
      <c r="BI21" s="392">
        <f t="shared" si="5"/>
        <v>0</v>
      </c>
      <c r="BJ21" s="384"/>
      <c r="BK21" s="390"/>
      <c r="BL21" s="390"/>
      <c r="BM21" s="390"/>
      <c r="BN21" s="391"/>
      <c r="BO21" s="392">
        <f t="shared" si="6"/>
        <v>0</v>
      </c>
      <c r="BP21" s="384"/>
      <c r="BQ21" s="389"/>
      <c r="BR21" s="390"/>
      <c r="BS21" s="390"/>
      <c r="BT21" s="390"/>
      <c r="BU21" s="390"/>
      <c r="BV21" s="391"/>
      <c r="BW21" s="391">
        <v>11</v>
      </c>
      <c r="BX21" s="391"/>
      <c r="BY21" s="392">
        <f t="shared" si="7"/>
        <v>11</v>
      </c>
      <c r="BZ21" s="384"/>
      <c r="CA21" s="389"/>
      <c r="CB21" s="390"/>
      <c r="CC21" s="390"/>
      <c r="CD21" s="390"/>
      <c r="CE21" s="390"/>
      <c r="CF21" s="391"/>
      <c r="CG21" s="391"/>
      <c r="CH21" s="391"/>
      <c r="CI21" s="392">
        <f t="shared" si="8"/>
        <v>0</v>
      </c>
      <c r="CJ21" s="48"/>
      <c r="CK21" s="418">
        <v>10</v>
      </c>
      <c r="CL21" s="418"/>
      <c r="CM21" s="80">
        <v>2</v>
      </c>
      <c r="CN21" s="80">
        <v>2</v>
      </c>
      <c r="CO21" s="80">
        <v>1</v>
      </c>
      <c r="CP21" s="419">
        <f t="shared" si="9"/>
        <v>15</v>
      </c>
    </row>
    <row r="22" spans="1:94" ht="12.75" customHeight="1">
      <c r="A22" s="113">
        <v>18</v>
      </c>
      <c r="B22" s="126">
        <v>24</v>
      </c>
      <c r="C22" s="73" t="s">
        <v>20</v>
      </c>
      <c r="D22" s="437">
        <f t="shared" si="0"/>
        <v>26</v>
      </c>
      <c r="E22" s="48"/>
      <c r="F22" s="442">
        <v>1</v>
      </c>
      <c r="G22" s="80"/>
      <c r="H22" s="443">
        <v>4</v>
      </c>
      <c r="I22" s="443">
        <v>1</v>
      </c>
      <c r="J22" s="443">
        <v>2</v>
      </c>
      <c r="K22" s="80"/>
      <c r="L22" s="443">
        <v>1</v>
      </c>
      <c r="M22" s="81"/>
      <c r="N22" s="88">
        <f t="shared" si="1"/>
        <v>9</v>
      </c>
      <c r="O22" s="48"/>
      <c r="P22" s="79">
        <v>1</v>
      </c>
      <c r="Q22" s="80"/>
      <c r="R22" s="80">
        <v>9</v>
      </c>
      <c r="S22" s="80">
        <v>1</v>
      </c>
      <c r="T22" s="80">
        <v>4</v>
      </c>
      <c r="U22" s="80"/>
      <c r="V22" s="80">
        <v>1</v>
      </c>
      <c r="W22" s="81"/>
      <c r="X22" s="384"/>
      <c r="Y22" s="389">
        <v>1</v>
      </c>
      <c r="Z22" s="390"/>
      <c r="AA22" s="390">
        <v>1</v>
      </c>
      <c r="AB22" s="390">
        <v>1</v>
      </c>
      <c r="AC22" s="390"/>
      <c r="AD22" s="391"/>
      <c r="AE22" s="391"/>
      <c r="AF22" s="391"/>
      <c r="AG22" s="392">
        <f t="shared" si="2"/>
        <v>3</v>
      </c>
      <c r="AH22" s="384"/>
      <c r="AI22" s="389"/>
      <c r="AJ22" s="390"/>
      <c r="AK22" s="390">
        <v>2</v>
      </c>
      <c r="AL22" s="390"/>
      <c r="AM22" s="390">
        <v>1</v>
      </c>
      <c r="AN22" s="391"/>
      <c r="AO22" s="391"/>
      <c r="AP22" s="391"/>
      <c r="AQ22" s="392">
        <f t="shared" si="3"/>
        <v>3</v>
      </c>
      <c r="AR22" s="384"/>
      <c r="AS22" s="392"/>
      <c r="AT22" s="384"/>
      <c r="AU22" s="389"/>
      <c r="AV22" s="390"/>
      <c r="AW22" s="390"/>
      <c r="AX22" s="390"/>
      <c r="AY22" s="390"/>
      <c r="AZ22" s="391"/>
      <c r="BA22" s="391"/>
      <c r="BB22" s="391"/>
      <c r="BC22" s="392">
        <f t="shared" si="4"/>
        <v>0</v>
      </c>
      <c r="BD22" s="384"/>
      <c r="BE22" s="392"/>
      <c r="BF22" s="384"/>
      <c r="BG22" s="389"/>
      <c r="BH22" s="390"/>
      <c r="BI22" s="392">
        <f t="shared" si="5"/>
        <v>0</v>
      </c>
      <c r="BJ22" s="384"/>
      <c r="BK22" s="390"/>
      <c r="BL22" s="390"/>
      <c r="BM22" s="390"/>
      <c r="BN22" s="391"/>
      <c r="BO22" s="392">
        <f t="shared" si="6"/>
        <v>0</v>
      </c>
      <c r="BP22" s="384"/>
      <c r="BQ22" s="389"/>
      <c r="BR22" s="390"/>
      <c r="BS22" s="390">
        <v>1</v>
      </c>
      <c r="BT22" s="390"/>
      <c r="BU22" s="390"/>
      <c r="BV22" s="391"/>
      <c r="BW22" s="391"/>
      <c r="BX22" s="391"/>
      <c r="BY22" s="392">
        <f t="shared" si="7"/>
        <v>1</v>
      </c>
      <c r="BZ22" s="384"/>
      <c r="CA22" s="389"/>
      <c r="CB22" s="390"/>
      <c r="CC22" s="390">
        <v>1</v>
      </c>
      <c r="CD22" s="390"/>
      <c r="CE22" s="390">
        <v>1</v>
      </c>
      <c r="CF22" s="391"/>
      <c r="CG22" s="391"/>
      <c r="CH22" s="391"/>
      <c r="CI22" s="392">
        <f t="shared" si="8"/>
        <v>2</v>
      </c>
      <c r="CJ22" s="48"/>
      <c r="CK22" s="418">
        <v>10</v>
      </c>
      <c r="CL22" s="418">
        <v>2</v>
      </c>
      <c r="CM22" s="80">
        <v>2</v>
      </c>
      <c r="CN22" s="80">
        <v>2</v>
      </c>
      <c r="CO22" s="80">
        <v>1</v>
      </c>
      <c r="CP22" s="419">
        <f t="shared" si="9"/>
        <v>17</v>
      </c>
    </row>
    <row r="23" spans="1:94" ht="12.75" customHeight="1">
      <c r="A23" s="113">
        <v>20</v>
      </c>
      <c r="B23" s="126">
        <v>14</v>
      </c>
      <c r="C23" s="72" t="s">
        <v>57</v>
      </c>
      <c r="D23" s="377">
        <f t="shared" si="0"/>
        <v>16</v>
      </c>
      <c r="E23" s="48"/>
      <c r="F23" s="79"/>
      <c r="G23" s="80"/>
      <c r="H23" s="443">
        <v>2</v>
      </c>
      <c r="I23" s="443">
        <v>1</v>
      </c>
      <c r="J23" s="443">
        <v>3</v>
      </c>
      <c r="K23" s="443">
        <v>1</v>
      </c>
      <c r="L23" s="80"/>
      <c r="M23" s="81"/>
      <c r="N23" s="88">
        <f t="shared" si="1"/>
        <v>7</v>
      </c>
      <c r="O23" s="48"/>
      <c r="P23" s="79"/>
      <c r="Q23" s="80"/>
      <c r="R23" s="80">
        <v>2</v>
      </c>
      <c r="S23" s="80">
        <v>1</v>
      </c>
      <c r="T23" s="80">
        <v>1</v>
      </c>
      <c r="U23" s="80">
        <v>2</v>
      </c>
      <c r="V23" s="80"/>
      <c r="W23" s="81"/>
      <c r="X23" s="384"/>
      <c r="Y23" s="389"/>
      <c r="Z23" s="390"/>
      <c r="AA23" s="390"/>
      <c r="AB23" s="390"/>
      <c r="AC23" s="390"/>
      <c r="AD23" s="391">
        <v>1</v>
      </c>
      <c r="AE23" s="391"/>
      <c r="AF23" s="391"/>
      <c r="AG23" s="392">
        <f t="shared" si="2"/>
        <v>1</v>
      </c>
      <c r="AH23" s="384"/>
      <c r="AI23" s="389"/>
      <c r="AJ23" s="390"/>
      <c r="AK23" s="390"/>
      <c r="AL23" s="390"/>
      <c r="AM23" s="390"/>
      <c r="AN23" s="391"/>
      <c r="AO23" s="391"/>
      <c r="AP23" s="391"/>
      <c r="AQ23" s="392">
        <f t="shared" si="3"/>
        <v>0</v>
      </c>
      <c r="AR23" s="384"/>
      <c r="AS23" s="392"/>
      <c r="AT23" s="384"/>
      <c r="AU23" s="389"/>
      <c r="AV23" s="390"/>
      <c r="AW23" s="390"/>
      <c r="AX23" s="390"/>
      <c r="AY23" s="390"/>
      <c r="AZ23" s="391"/>
      <c r="BA23" s="391"/>
      <c r="BB23" s="391"/>
      <c r="BC23" s="392">
        <f t="shared" si="4"/>
        <v>0</v>
      </c>
      <c r="BD23" s="384"/>
      <c r="BE23" s="392"/>
      <c r="BF23" s="384"/>
      <c r="BG23" s="389"/>
      <c r="BH23" s="390"/>
      <c r="BI23" s="392">
        <f t="shared" si="5"/>
        <v>0</v>
      </c>
      <c r="BJ23" s="384"/>
      <c r="BK23" s="390"/>
      <c r="BL23" s="390"/>
      <c r="BM23" s="390"/>
      <c r="BN23" s="391"/>
      <c r="BO23" s="392">
        <f t="shared" si="6"/>
        <v>0</v>
      </c>
      <c r="BP23" s="384"/>
      <c r="BQ23" s="389"/>
      <c r="BR23" s="390"/>
      <c r="BS23" s="390"/>
      <c r="BT23" s="390"/>
      <c r="BU23" s="390"/>
      <c r="BV23" s="391"/>
      <c r="BW23" s="391"/>
      <c r="BX23" s="391"/>
      <c r="BY23" s="392">
        <f t="shared" si="7"/>
        <v>0</v>
      </c>
      <c r="BZ23" s="384"/>
      <c r="CA23" s="389"/>
      <c r="CB23" s="390"/>
      <c r="CC23" s="390"/>
      <c r="CD23" s="390"/>
      <c r="CE23" s="390"/>
      <c r="CF23" s="391"/>
      <c r="CG23" s="391"/>
      <c r="CH23" s="391"/>
      <c r="CI23" s="392">
        <f t="shared" si="8"/>
        <v>0</v>
      </c>
      <c r="CJ23" s="48"/>
      <c r="CK23" s="430">
        <v>10</v>
      </c>
      <c r="CL23" s="418">
        <v>1</v>
      </c>
      <c r="CM23" s="80">
        <v>2</v>
      </c>
      <c r="CN23" s="80">
        <v>2</v>
      </c>
      <c r="CO23" s="80"/>
      <c r="CP23" s="419">
        <f t="shared" si="9"/>
        <v>15</v>
      </c>
    </row>
    <row r="24" spans="1:94" ht="12.75" customHeight="1">
      <c r="A24" s="113">
        <v>21</v>
      </c>
      <c r="B24" s="126">
        <v>16</v>
      </c>
      <c r="C24" s="73" t="s">
        <v>27</v>
      </c>
      <c r="D24" s="437">
        <f t="shared" si="0"/>
        <v>13</v>
      </c>
      <c r="E24" s="48"/>
      <c r="F24" s="79"/>
      <c r="G24" s="80"/>
      <c r="H24" s="443">
        <v>1</v>
      </c>
      <c r="I24" s="80"/>
      <c r="J24" s="80"/>
      <c r="K24" s="80"/>
      <c r="L24" s="443">
        <v>1</v>
      </c>
      <c r="M24" s="444">
        <v>1</v>
      </c>
      <c r="N24" s="88">
        <f t="shared" si="1"/>
        <v>3</v>
      </c>
      <c r="O24" s="48"/>
      <c r="P24" s="79"/>
      <c r="Q24" s="80"/>
      <c r="R24" s="80">
        <v>12</v>
      </c>
      <c r="S24" s="80"/>
      <c r="T24" s="80"/>
      <c r="U24" s="80"/>
      <c r="V24" s="80"/>
      <c r="W24" s="81">
        <v>1</v>
      </c>
      <c r="X24" s="384"/>
      <c r="Y24" s="389"/>
      <c r="Z24" s="390"/>
      <c r="AA24" s="390"/>
      <c r="AB24" s="390"/>
      <c r="AC24" s="390"/>
      <c r="AD24" s="391"/>
      <c r="AE24" s="391"/>
      <c r="AF24" s="391"/>
      <c r="AG24" s="392">
        <f t="shared" si="2"/>
        <v>0</v>
      </c>
      <c r="AH24" s="384"/>
      <c r="AI24" s="389"/>
      <c r="AJ24" s="390"/>
      <c r="AK24" s="390">
        <v>1</v>
      </c>
      <c r="AL24" s="390"/>
      <c r="AM24" s="390"/>
      <c r="AN24" s="391"/>
      <c r="AO24" s="391"/>
      <c r="AP24" s="391">
        <v>1</v>
      </c>
      <c r="AQ24" s="392">
        <f t="shared" si="3"/>
        <v>2</v>
      </c>
      <c r="AR24" s="384"/>
      <c r="AS24" s="392">
        <v>10</v>
      </c>
      <c r="AT24" s="384"/>
      <c r="AU24" s="389"/>
      <c r="AV24" s="390"/>
      <c r="AW24" s="390">
        <v>1</v>
      </c>
      <c r="AX24" s="390"/>
      <c r="AY24" s="390"/>
      <c r="AZ24" s="391"/>
      <c r="BA24" s="391"/>
      <c r="BB24" s="391"/>
      <c r="BC24" s="392">
        <f t="shared" si="4"/>
        <v>1</v>
      </c>
      <c r="BD24" s="384"/>
      <c r="BE24" s="392"/>
      <c r="BF24" s="384"/>
      <c r="BG24" s="389"/>
      <c r="BH24" s="390"/>
      <c r="BI24" s="392">
        <f t="shared" si="5"/>
        <v>0</v>
      </c>
      <c r="BJ24" s="384"/>
      <c r="BK24" s="390"/>
      <c r="BL24" s="390"/>
      <c r="BM24" s="390"/>
      <c r="BN24" s="391"/>
      <c r="BO24" s="392">
        <f t="shared" si="6"/>
        <v>0</v>
      </c>
      <c r="BP24" s="384"/>
      <c r="BQ24" s="389"/>
      <c r="BR24" s="390"/>
      <c r="BS24" s="390"/>
      <c r="BT24" s="390"/>
      <c r="BU24" s="390"/>
      <c r="BV24" s="391"/>
      <c r="BW24" s="391"/>
      <c r="BX24" s="391"/>
      <c r="BY24" s="392">
        <f t="shared" si="7"/>
        <v>0</v>
      </c>
      <c r="BZ24" s="384"/>
      <c r="CA24" s="389"/>
      <c r="CB24" s="390"/>
      <c r="CC24" s="390"/>
      <c r="CD24" s="390"/>
      <c r="CE24" s="390"/>
      <c r="CF24" s="391"/>
      <c r="CG24" s="391"/>
      <c r="CH24" s="391"/>
      <c r="CI24" s="392">
        <f t="shared" si="8"/>
        <v>0</v>
      </c>
      <c r="CJ24" s="48"/>
      <c r="CK24" s="418"/>
      <c r="CL24" s="418"/>
      <c r="CM24" s="80"/>
      <c r="CN24" s="80"/>
      <c r="CO24" s="80"/>
      <c r="CP24" s="419">
        <f t="shared" si="9"/>
        <v>0</v>
      </c>
    </row>
    <row r="25" spans="1:94" ht="12.75" customHeight="1">
      <c r="A25" s="113">
        <v>22</v>
      </c>
      <c r="B25" s="126">
        <v>19</v>
      </c>
      <c r="C25" s="73" t="s">
        <v>729</v>
      </c>
      <c r="D25" s="377">
        <f t="shared" si="0"/>
        <v>4</v>
      </c>
      <c r="E25" s="48"/>
      <c r="F25" s="79"/>
      <c r="G25" s="80"/>
      <c r="H25" s="443">
        <v>1</v>
      </c>
      <c r="I25" s="80"/>
      <c r="J25" s="80"/>
      <c r="K25" s="80"/>
      <c r="L25" s="443">
        <v>1</v>
      </c>
      <c r="M25" s="81"/>
      <c r="N25" s="88">
        <f t="shared" si="1"/>
        <v>2</v>
      </c>
      <c r="O25" s="48"/>
      <c r="P25" s="79"/>
      <c r="Q25" s="80"/>
      <c r="R25" s="80">
        <v>2</v>
      </c>
      <c r="S25" s="80"/>
      <c r="T25" s="80"/>
      <c r="U25" s="80"/>
      <c r="V25" s="80">
        <v>2</v>
      </c>
      <c r="W25" s="81"/>
      <c r="X25" s="384"/>
      <c r="Y25" s="389"/>
      <c r="Z25" s="390"/>
      <c r="AA25" s="390">
        <v>1</v>
      </c>
      <c r="AB25" s="390"/>
      <c r="AC25" s="390"/>
      <c r="AD25" s="391"/>
      <c r="AE25" s="391">
        <v>1</v>
      </c>
      <c r="AF25" s="391"/>
      <c r="AG25" s="392">
        <f t="shared" si="2"/>
        <v>2</v>
      </c>
      <c r="AH25" s="384"/>
      <c r="AI25" s="389"/>
      <c r="AJ25" s="390"/>
      <c r="AK25" s="390">
        <v>1</v>
      </c>
      <c r="AL25" s="390"/>
      <c r="AM25" s="390"/>
      <c r="AN25" s="391"/>
      <c r="AO25" s="391">
        <v>1</v>
      </c>
      <c r="AP25" s="391"/>
      <c r="AQ25" s="392">
        <f t="shared" si="3"/>
        <v>2</v>
      </c>
      <c r="AR25" s="384"/>
      <c r="AS25" s="392"/>
      <c r="AT25" s="384"/>
      <c r="AU25" s="389"/>
      <c r="AV25" s="390"/>
      <c r="AW25" s="390"/>
      <c r="AX25" s="390"/>
      <c r="AY25" s="390"/>
      <c r="AZ25" s="391"/>
      <c r="BA25" s="391"/>
      <c r="BB25" s="391"/>
      <c r="BC25" s="392">
        <f t="shared" si="4"/>
        <v>0</v>
      </c>
      <c r="BD25" s="384"/>
      <c r="BE25" s="392"/>
      <c r="BF25" s="384"/>
      <c r="BG25" s="389"/>
      <c r="BH25" s="390"/>
      <c r="BI25" s="392">
        <f t="shared" si="5"/>
        <v>0</v>
      </c>
      <c r="BJ25" s="384"/>
      <c r="BK25" s="390"/>
      <c r="BL25" s="390"/>
      <c r="BM25" s="390"/>
      <c r="BN25" s="391"/>
      <c r="BO25" s="392">
        <f t="shared" si="6"/>
        <v>0</v>
      </c>
      <c r="BP25" s="384"/>
      <c r="BQ25" s="389"/>
      <c r="BR25" s="390"/>
      <c r="BS25" s="390"/>
      <c r="BT25" s="390"/>
      <c r="BU25" s="390"/>
      <c r="BV25" s="391"/>
      <c r="BW25" s="391"/>
      <c r="BX25" s="391"/>
      <c r="BY25" s="392">
        <f t="shared" si="7"/>
        <v>0</v>
      </c>
      <c r="BZ25" s="384"/>
      <c r="CA25" s="389"/>
      <c r="CB25" s="390"/>
      <c r="CC25" s="390"/>
      <c r="CD25" s="390"/>
      <c r="CE25" s="390"/>
      <c r="CF25" s="391"/>
      <c r="CG25" s="391"/>
      <c r="CH25" s="391"/>
      <c r="CI25" s="392">
        <f t="shared" si="8"/>
        <v>0</v>
      </c>
      <c r="CJ25" s="48"/>
      <c r="CK25" s="418"/>
      <c r="CL25" s="418"/>
      <c r="CM25" s="80"/>
      <c r="CN25" s="80"/>
      <c r="CO25" s="80"/>
      <c r="CP25" s="419">
        <f t="shared" si="9"/>
        <v>0</v>
      </c>
    </row>
    <row r="26" spans="1:94" ht="12.75" customHeight="1">
      <c r="A26" s="113">
        <v>23</v>
      </c>
      <c r="B26" s="126">
        <v>21</v>
      </c>
      <c r="C26" s="73" t="s">
        <v>387</v>
      </c>
      <c r="D26" s="377">
        <f t="shared" si="0"/>
        <v>2</v>
      </c>
      <c r="E26" s="48"/>
      <c r="F26" s="442">
        <v>1</v>
      </c>
      <c r="G26" s="80"/>
      <c r="H26" s="80"/>
      <c r="I26" s="80"/>
      <c r="J26" s="80"/>
      <c r="K26" s="80"/>
      <c r="L26" s="443">
        <v>1</v>
      </c>
      <c r="M26" s="81"/>
      <c r="N26" s="88">
        <f t="shared" si="1"/>
        <v>2</v>
      </c>
      <c r="O26" s="48"/>
      <c r="P26" s="79"/>
      <c r="Q26" s="80"/>
      <c r="R26" s="80"/>
      <c r="S26" s="80"/>
      <c r="T26" s="80">
        <v>2</v>
      </c>
      <c r="U26" s="80"/>
      <c r="V26" s="80"/>
      <c r="W26" s="81"/>
      <c r="X26" s="384"/>
      <c r="Y26" s="389"/>
      <c r="Z26" s="390"/>
      <c r="AA26" s="390"/>
      <c r="AB26" s="390"/>
      <c r="AC26" s="390">
        <v>1</v>
      </c>
      <c r="AD26" s="391"/>
      <c r="AE26" s="391"/>
      <c r="AF26" s="391"/>
      <c r="AG26" s="392">
        <f t="shared" si="2"/>
        <v>1</v>
      </c>
      <c r="AH26" s="384"/>
      <c r="AI26" s="389"/>
      <c r="AJ26" s="390"/>
      <c r="AK26" s="390"/>
      <c r="AL26" s="390"/>
      <c r="AM26" s="390">
        <v>1</v>
      </c>
      <c r="AN26" s="391"/>
      <c r="AO26" s="391"/>
      <c r="AP26" s="391"/>
      <c r="AQ26" s="392">
        <f t="shared" si="3"/>
        <v>1</v>
      </c>
      <c r="AR26" s="384"/>
      <c r="AS26" s="392"/>
      <c r="AT26" s="384"/>
      <c r="AU26" s="389"/>
      <c r="AV26" s="390"/>
      <c r="AW26" s="390"/>
      <c r="AX26" s="390"/>
      <c r="AY26" s="390"/>
      <c r="AZ26" s="391"/>
      <c r="BA26" s="391"/>
      <c r="BB26" s="391"/>
      <c r="BC26" s="392">
        <f t="shared" si="4"/>
        <v>0</v>
      </c>
      <c r="BD26" s="384"/>
      <c r="BE26" s="392"/>
      <c r="BF26" s="384"/>
      <c r="BG26" s="389"/>
      <c r="BH26" s="390"/>
      <c r="BI26" s="392">
        <f t="shared" si="5"/>
        <v>0</v>
      </c>
      <c r="BJ26" s="384"/>
      <c r="BK26" s="390"/>
      <c r="BL26" s="390"/>
      <c r="BM26" s="390"/>
      <c r="BN26" s="391"/>
      <c r="BO26" s="392">
        <f t="shared" si="6"/>
        <v>0</v>
      </c>
      <c r="BP26" s="384"/>
      <c r="BQ26" s="389"/>
      <c r="BR26" s="390"/>
      <c r="BS26" s="390"/>
      <c r="BT26" s="390"/>
      <c r="BU26" s="390"/>
      <c r="BV26" s="391"/>
      <c r="BW26" s="391"/>
      <c r="BX26" s="391"/>
      <c r="BY26" s="392">
        <f t="shared" si="7"/>
        <v>0</v>
      </c>
      <c r="BZ26" s="384"/>
      <c r="CA26" s="389"/>
      <c r="CB26" s="390"/>
      <c r="CC26" s="390"/>
      <c r="CD26" s="390"/>
      <c r="CE26" s="390"/>
      <c r="CF26" s="391"/>
      <c r="CG26" s="391"/>
      <c r="CH26" s="391"/>
      <c r="CI26" s="392">
        <f t="shared" si="8"/>
        <v>0</v>
      </c>
      <c r="CJ26" s="48"/>
      <c r="CK26" s="418"/>
      <c r="CL26" s="420"/>
      <c r="CM26" s="82"/>
      <c r="CN26" s="80"/>
      <c r="CO26" s="82"/>
      <c r="CP26" s="419">
        <f t="shared" si="9"/>
        <v>0</v>
      </c>
    </row>
    <row r="27" spans="1:94" ht="12.75" customHeight="1">
      <c r="A27" s="113">
        <v>24</v>
      </c>
      <c r="B27" s="127">
        <v>26</v>
      </c>
      <c r="C27" s="293" t="s">
        <v>49</v>
      </c>
      <c r="D27" s="377">
        <f t="shared" si="0"/>
        <v>1</v>
      </c>
      <c r="E27" s="48"/>
      <c r="F27" s="79"/>
      <c r="G27" s="80"/>
      <c r="H27" s="443">
        <v>1</v>
      </c>
      <c r="I27" s="80"/>
      <c r="J27" s="443">
        <v>1</v>
      </c>
      <c r="K27" s="80"/>
      <c r="L27" s="443">
        <v>1</v>
      </c>
      <c r="M27" s="81"/>
      <c r="N27" s="88">
        <f t="shared" si="1"/>
        <v>3</v>
      </c>
      <c r="O27" s="48"/>
      <c r="P27" s="79"/>
      <c r="Q27" s="80"/>
      <c r="R27" s="80">
        <v>1</v>
      </c>
      <c r="S27" s="80"/>
      <c r="T27" s="80"/>
      <c r="U27" s="80"/>
      <c r="V27" s="80"/>
      <c r="W27" s="81"/>
      <c r="X27" s="384"/>
      <c r="Y27" s="389"/>
      <c r="Z27" s="390"/>
      <c r="AA27" s="390"/>
      <c r="AB27" s="390"/>
      <c r="AC27" s="390"/>
      <c r="AD27" s="391"/>
      <c r="AE27" s="391"/>
      <c r="AF27" s="391"/>
      <c r="AG27" s="392">
        <f t="shared" si="2"/>
        <v>0</v>
      </c>
      <c r="AH27" s="384"/>
      <c r="AI27" s="389"/>
      <c r="AJ27" s="390"/>
      <c r="AK27" s="390"/>
      <c r="AL27" s="390"/>
      <c r="AM27" s="390"/>
      <c r="AN27" s="391"/>
      <c r="AO27" s="391"/>
      <c r="AP27" s="391"/>
      <c r="AQ27" s="392">
        <f t="shared" si="3"/>
        <v>0</v>
      </c>
      <c r="AR27" s="384"/>
      <c r="AS27" s="392"/>
      <c r="AT27" s="384"/>
      <c r="AU27" s="389"/>
      <c r="AV27" s="390"/>
      <c r="AW27" s="390"/>
      <c r="AX27" s="390"/>
      <c r="AY27" s="390"/>
      <c r="AZ27" s="391"/>
      <c r="BA27" s="391"/>
      <c r="BB27" s="391"/>
      <c r="BC27" s="392">
        <f t="shared" si="4"/>
        <v>0</v>
      </c>
      <c r="BD27" s="384"/>
      <c r="BE27" s="392"/>
      <c r="BF27" s="384"/>
      <c r="BG27" s="389"/>
      <c r="BH27" s="390"/>
      <c r="BI27" s="392">
        <f t="shared" si="5"/>
        <v>0</v>
      </c>
      <c r="BJ27" s="384"/>
      <c r="BK27" s="390"/>
      <c r="BL27" s="390"/>
      <c r="BM27" s="390"/>
      <c r="BN27" s="391"/>
      <c r="BO27" s="392">
        <f t="shared" si="6"/>
        <v>0</v>
      </c>
      <c r="BP27" s="384"/>
      <c r="BQ27" s="389"/>
      <c r="BR27" s="390"/>
      <c r="BS27" s="390">
        <v>1</v>
      </c>
      <c r="BT27" s="390"/>
      <c r="BU27" s="390"/>
      <c r="BV27" s="391"/>
      <c r="BW27" s="391"/>
      <c r="BX27" s="391"/>
      <c r="BY27" s="392">
        <f t="shared" si="7"/>
        <v>1</v>
      </c>
      <c r="BZ27" s="384"/>
      <c r="CA27" s="389"/>
      <c r="CB27" s="390"/>
      <c r="CC27" s="390"/>
      <c r="CD27" s="390"/>
      <c r="CE27" s="390"/>
      <c r="CF27" s="391"/>
      <c r="CG27" s="391"/>
      <c r="CH27" s="391"/>
      <c r="CI27" s="392">
        <f t="shared" si="8"/>
        <v>0</v>
      </c>
      <c r="CJ27" s="48"/>
      <c r="CK27" s="418"/>
      <c r="CL27" s="418"/>
      <c r="CM27" s="80"/>
      <c r="CN27" s="80"/>
      <c r="CO27" s="80"/>
      <c r="CP27" s="419">
        <f t="shared" si="9"/>
        <v>0</v>
      </c>
    </row>
    <row r="28" spans="1:94" ht="12.75" customHeight="1">
      <c r="A28" s="113">
        <v>24</v>
      </c>
      <c r="B28" s="127">
        <v>26</v>
      </c>
      <c r="C28" s="73" t="s">
        <v>386</v>
      </c>
      <c r="D28" s="377">
        <f t="shared" si="0"/>
        <v>1</v>
      </c>
      <c r="E28" s="48"/>
      <c r="F28" s="79"/>
      <c r="G28" s="80"/>
      <c r="H28" s="80"/>
      <c r="I28" s="443">
        <v>1</v>
      </c>
      <c r="J28" s="443">
        <v>1</v>
      </c>
      <c r="K28" s="80"/>
      <c r="L28" s="80"/>
      <c r="M28" s="81"/>
      <c r="N28" s="88">
        <f t="shared" si="1"/>
        <v>2</v>
      </c>
      <c r="O28" s="48"/>
      <c r="P28" s="79"/>
      <c r="Q28" s="80"/>
      <c r="R28" s="80"/>
      <c r="S28" s="80">
        <v>1</v>
      </c>
      <c r="T28" s="80"/>
      <c r="U28" s="80"/>
      <c r="V28" s="80"/>
      <c r="W28" s="81"/>
      <c r="X28" s="384"/>
      <c r="Y28" s="389"/>
      <c r="Z28" s="390"/>
      <c r="AA28" s="390"/>
      <c r="AB28" s="390"/>
      <c r="AC28" s="390"/>
      <c r="AD28" s="391"/>
      <c r="AE28" s="391"/>
      <c r="AF28" s="391"/>
      <c r="AG28" s="392">
        <f t="shared" si="2"/>
        <v>0</v>
      </c>
      <c r="AH28" s="384"/>
      <c r="AI28" s="389"/>
      <c r="AJ28" s="390"/>
      <c r="AK28" s="390"/>
      <c r="AL28" s="390">
        <v>1</v>
      </c>
      <c r="AM28" s="390"/>
      <c r="AN28" s="391"/>
      <c r="AO28" s="391"/>
      <c r="AP28" s="391"/>
      <c r="AQ28" s="392">
        <f t="shared" si="3"/>
        <v>1</v>
      </c>
      <c r="AR28" s="384"/>
      <c r="AS28" s="392"/>
      <c r="AT28" s="384"/>
      <c r="AU28" s="389"/>
      <c r="AV28" s="390"/>
      <c r="AW28" s="390"/>
      <c r="AX28" s="390"/>
      <c r="AY28" s="390"/>
      <c r="AZ28" s="391"/>
      <c r="BA28" s="391"/>
      <c r="BB28" s="391"/>
      <c r="BC28" s="392">
        <f t="shared" si="4"/>
        <v>0</v>
      </c>
      <c r="BD28" s="384"/>
      <c r="BE28" s="392"/>
      <c r="BF28" s="384"/>
      <c r="BG28" s="389"/>
      <c r="BH28" s="390"/>
      <c r="BI28" s="392">
        <f t="shared" si="5"/>
        <v>0</v>
      </c>
      <c r="BJ28" s="384"/>
      <c r="BK28" s="390"/>
      <c r="BL28" s="390"/>
      <c r="BM28" s="390"/>
      <c r="BN28" s="391"/>
      <c r="BO28" s="392">
        <f t="shared" si="6"/>
        <v>0</v>
      </c>
      <c r="BP28" s="384"/>
      <c r="BQ28" s="389"/>
      <c r="BR28" s="390"/>
      <c r="BS28" s="390"/>
      <c r="BT28" s="390"/>
      <c r="BU28" s="390"/>
      <c r="BV28" s="391"/>
      <c r="BW28" s="391"/>
      <c r="BX28" s="391"/>
      <c r="BY28" s="392">
        <f t="shared" si="7"/>
        <v>0</v>
      </c>
      <c r="BZ28" s="384"/>
      <c r="CA28" s="389"/>
      <c r="CB28" s="390"/>
      <c r="CC28" s="390"/>
      <c r="CD28" s="390"/>
      <c r="CE28" s="390"/>
      <c r="CF28" s="391"/>
      <c r="CG28" s="391"/>
      <c r="CH28" s="391"/>
      <c r="CI28" s="392">
        <f t="shared" si="8"/>
        <v>0</v>
      </c>
      <c r="CJ28" s="48"/>
      <c r="CK28" s="418"/>
      <c r="CL28" s="420"/>
      <c r="CM28" s="82"/>
      <c r="CN28" s="80"/>
      <c r="CO28" s="82"/>
      <c r="CP28" s="419">
        <f t="shared" si="9"/>
        <v>0</v>
      </c>
    </row>
    <row r="29" spans="1:94" ht="12.75" customHeight="1">
      <c r="A29" s="114" t="s">
        <v>52</v>
      </c>
      <c r="B29" s="127" t="s">
        <v>52</v>
      </c>
      <c r="C29" s="408" t="s">
        <v>22</v>
      </c>
      <c r="D29" s="377">
        <f t="shared" si="0"/>
        <v>0</v>
      </c>
      <c r="E29" s="48"/>
      <c r="F29" s="79"/>
      <c r="G29" s="80"/>
      <c r="H29" s="80"/>
      <c r="I29" s="80"/>
      <c r="J29" s="80"/>
      <c r="K29" s="80"/>
      <c r="L29" s="80"/>
      <c r="M29" s="81"/>
      <c r="N29" s="88">
        <f t="shared" si="1"/>
        <v>0</v>
      </c>
      <c r="O29" s="48"/>
      <c r="P29" s="79"/>
      <c r="Q29" s="80"/>
      <c r="R29" s="80"/>
      <c r="S29" s="80"/>
      <c r="T29" s="80"/>
      <c r="U29" s="80"/>
      <c r="V29" s="80"/>
      <c r="W29" s="81"/>
      <c r="X29" s="384"/>
      <c r="Y29" s="389"/>
      <c r="Z29" s="390"/>
      <c r="AA29" s="390"/>
      <c r="AB29" s="390"/>
      <c r="AC29" s="390"/>
      <c r="AD29" s="391"/>
      <c r="AE29" s="391"/>
      <c r="AF29" s="391"/>
      <c r="AG29" s="392">
        <f t="shared" si="2"/>
        <v>0</v>
      </c>
      <c r="AH29" s="384"/>
      <c r="AI29" s="389"/>
      <c r="AJ29" s="390"/>
      <c r="AK29" s="390"/>
      <c r="AL29" s="390"/>
      <c r="AM29" s="390"/>
      <c r="AN29" s="391"/>
      <c r="AO29" s="391"/>
      <c r="AP29" s="391"/>
      <c r="AQ29" s="392">
        <f t="shared" si="3"/>
        <v>0</v>
      </c>
      <c r="AR29" s="384"/>
      <c r="AS29" s="392"/>
      <c r="AT29" s="384"/>
      <c r="AU29" s="389"/>
      <c r="AV29" s="390"/>
      <c r="AW29" s="390"/>
      <c r="AX29" s="390"/>
      <c r="AY29" s="390"/>
      <c r="AZ29" s="391"/>
      <c r="BA29" s="391"/>
      <c r="BB29" s="391"/>
      <c r="BC29" s="392">
        <f t="shared" si="4"/>
        <v>0</v>
      </c>
      <c r="BD29" s="384"/>
      <c r="BE29" s="392"/>
      <c r="BF29" s="384"/>
      <c r="BG29" s="389"/>
      <c r="BH29" s="390"/>
      <c r="BI29" s="392">
        <f t="shared" si="5"/>
        <v>0</v>
      </c>
      <c r="BJ29" s="384"/>
      <c r="BK29" s="390"/>
      <c r="BL29" s="390"/>
      <c r="BM29" s="390"/>
      <c r="BN29" s="391"/>
      <c r="BO29" s="392">
        <f t="shared" si="6"/>
        <v>0</v>
      </c>
      <c r="BP29" s="384"/>
      <c r="BQ29" s="389"/>
      <c r="BR29" s="390"/>
      <c r="BS29" s="390"/>
      <c r="BT29" s="390"/>
      <c r="BU29" s="390"/>
      <c r="BV29" s="391"/>
      <c r="BW29" s="391"/>
      <c r="BX29" s="391"/>
      <c r="BY29" s="392">
        <f t="shared" si="7"/>
        <v>0</v>
      </c>
      <c r="BZ29" s="384"/>
      <c r="CA29" s="389"/>
      <c r="CB29" s="390"/>
      <c r="CC29" s="390"/>
      <c r="CD29" s="390"/>
      <c r="CE29" s="390"/>
      <c r="CF29" s="391"/>
      <c r="CG29" s="391"/>
      <c r="CH29" s="391"/>
      <c r="CI29" s="392">
        <f t="shared" si="8"/>
        <v>0</v>
      </c>
      <c r="CJ29" s="48"/>
      <c r="CK29" s="418"/>
      <c r="CL29" s="418"/>
      <c r="CM29" s="80"/>
      <c r="CN29" s="80"/>
      <c r="CO29" s="80"/>
      <c r="CP29" s="419">
        <f t="shared" si="9"/>
        <v>0</v>
      </c>
    </row>
    <row r="30" spans="1:94" ht="12.75" customHeight="1">
      <c r="A30" s="114" t="s">
        <v>52</v>
      </c>
      <c r="B30" s="127" t="s">
        <v>52</v>
      </c>
      <c r="C30" s="408" t="s">
        <v>105</v>
      </c>
      <c r="D30" s="377">
        <f t="shared" si="0"/>
        <v>0</v>
      </c>
      <c r="E30" s="48"/>
      <c r="F30" s="79"/>
      <c r="G30" s="80"/>
      <c r="H30" s="80"/>
      <c r="I30" s="80"/>
      <c r="J30" s="80"/>
      <c r="K30" s="80"/>
      <c r="L30" s="443">
        <v>1</v>
      </c>
      <c r="M30" s="81"/>
      <c r="N30" s="88">
        <f t="shared" si="1"/>
        <v>1</v>
      </c>
      <c r="O30" s="48"/>
      <c r="P30" s="79"/>
      <c r="Q30" s="80"/>
      <c r="R30" s="80"/>
      <c r="S30" s="80"/>
      <c r="T30" s="80"/>
      <c r="U30" s="80"/>
      <c r="V30" s="80"/>
      <c r="W30" s="81"/>
      <c r="X30" s="384"/>
      <c r="Y30" s="389"/>
      <c r="Z30" s="390"/>
      <c r="AA30" s="390"/>
      <c r="AB30" s="390"/>
      <c r="AC30" s="390"/>
      <c r="AD30" s="391"/>
      <c r="AE30" s="391"/>
      <c r="AF30" s="391"/>
      <c r="AG30" s="392">
        <f t="shared" si="2"/>
        <v>0</v>
      </c>
      <c r="AH30" s="384"/>
      <c r="AI30" s="389"/>
      <c r="AJ30" s="390"/>
      <c r="AK30" s="390"/>
      <c r="AL30" s="390"/>
      <c r="AM30" s="390"/>
      <c r="AN30" s="391"/>
      <c r="AO30" s="391"/>
      <c r="AP30" s="391"/>
      <c r="AQ30" s="392">
        <f t="shared" si="3"/>
        <v>0</v>
      </c>
      <c r="AR30" s="384"/>
      <c r="AS30" s="392"/>
      <c r="AT30" s="384"/>
      <c r="AU30" s="389"/>
      <c r="AV30" s="390"/>
      <c r="AW30" s="390"/>
      <c r="AX30" s="390"/>
      <c r="AY30" s="390"/>
      <c r="AZ30" s="391"/>
      <c r="BA30" s="391"/>
      <c r="BB30" s="391"/>
      <c r="BC30" s="392">
        <f t="shared" si="4"/>
        <v>0</v>
      </c>
      <c r="BD30" s="384"/>
      <c r="BE30" s="392"/>
      <c r="BF30" s="384"/>
      <c r="BG30" s="389"/>
      <c r="BH30" s="390"/>
      <c r="BI30" s="392">
        <f t="shared" si="5"/>
        <v>0</v>
      </c>
      <c r="BJ30" s="384"/>
      <c r="BK30" s="390"/>
      <c r="BL30" s="390"/>
      <c r="BM30" s="390"/>
      <c r="BN30" s="391"/>
      <c r="BO30" s="392">
        <f t="shared" si="6"/>
        <v>0</v>
      </c>
      <c r="BP30" s="384"/>
      <c r="BQ30" s="389"/>
      <c r="BR30" s="390"/>
      <c r="BS30" s="390"/>
      <c r="BT30" s="390"/>
      <c r="BU30" s="390"/>
      <c r="BV30" s="391"/>
      <c r="BW30" s="391"/>
      <c r="BX30" s="391"/>
      <c r="BY30" s="392">
        <f t="shared" si="7"/>
        <v>0</v>
      </c>
      <c r="BZ30" s="384"/>
      <c r="CA30" s="389"/>
      <c r="CB30" s="390"/>
      <c r="CC30" s="390"/>
      <c r="CD30" s="390"/>
      <c r="CE30" s="390"/>
      <c r="CF30" s="391"/>
      <c r="CG30" s="391"/>
      <c r="CH30" s="391"/>
      <c r="CI30" s="392">
        <f t="shared" si="8"/>
        <v>0</v>
      </c>
      <c r="CJ30" s="48"/>
      <c r="CK30" s="418"/>
      <c r="CL30" s="418"/>
      <c r="CM30" s="80"/>
      <c r="CN30" s="80"/>
      <c r="CO30" s="80"/>
      <c r="CP30" s="419">
        <f t="shared" si="9"/>
        <v>0</v>
      </c>
    </row>
    <row r="31" spans="1:94" ht="12.75" customHeight="1">
      <c r="A31" s="114" t="s">
        <v>52</v>
      </c>
      <c r="B31" s="127" t="s">
        <v>52</v>
      </c>
      <c r="C31" s="293" t="s">
        <v>24</v>
      </c>
      <c r="D31" s="377">
        <f t="shared" si="0"/>
        <v>0</v>
      </c>
      <c r="E31" s="48"/>
      <c r="F31" s="79"/>
      <c r="G31" s="80"/>
      <c r="H31" s="80"/>
      <c r="I31" s="80"/>
      <c r="J31" s="80"/>
      <c r="K31" s="80"/>
      <c r="L31" s="80"/>
      <c r="M31" s="81"/>
      <c r="N31" s="88">
        <f t="shared" si="1"/>
        <v>0</v>
      </c>
      <c r="O31" s="48"/>
      <c r="P31" s="79"/>
      <c r="Q31" s="80"/>
      <c r="R31" s="80"/>
      <c r="S31" s="80"/>
      <c r="T31" s="80"/>
      <c r="U31" s="80"/>
      <c r="V31" s="80"/>
      <c r="W31" s="81"/>
      <c r="X31" s="384"/>
      <c r="Y31" s="389"/>
      <c r="Z31" s="390"/>
      <c r="AA31" s="390"/>
      <c r="AB31" s="390"/>
      <c r="AC31" s="390"/>
      <c r="AD31" s="391"/>
      <c r="AE31" s="391"/>
      <c r="AF31" s="391"/>
      <c r="AG31" s="392">
        <f t="shared" si="2"/>
        <v>0</v>
      </c>
      <c r="AH31" s="384"/>
      <c r="AI31" s="389"/>
      <c r="AJ31" s="390"/>
      <c r="AK31" s="390"/>
      <c r="AL31" s="390"/>
      <c r="AM31" s="390"/>
      <c r="AN31" s="391"/>
      <c r="AO31" s="391"/>
      <c r="AP31" s="391"/>
      <c r="AQ31" s="392">
        <f t="shared" si="3"/>
        <v>0</v>
      </c>
      <c r="AR31" s="384"/>
      <c r="AS31" s="392"/>
      <c r="AT31" s="384"/>
      <c r="AU31" s="389"/>
      <c r="AV31" s="390"/>
      <c r="AW31" s="390"/>
      <c r="AX31" s="390"/>
      <c r="AY31" s="390"/>
      <c r="AZ31" s="391"/>
      <c r="BA31" s="391"/>
      <c r="BB31" s="391"/>
      <c r="BC31" s="392">
        <f t="shared" si="4"/>
        <v>0</v>
      </c>
      <c r="BD31" s="384"/>
      <c r="BE31" s="392"/>
      <c r="BF31" s="384"/>
      <c r="BG31" s="389"/>
      <c r="BH31" s="390"/>
      <c r="BI31" s="392">
        <f t="shared" si="5"/>
        <v>0</v>
      </c>
      <c r="BJ31" s="384"/>
      <c r="BK31" s="390"/>
      <c r="BL31" s="390"/>
      <c r="BM31" s="390"/>
      <c r="BN31" s="391"/>
      <c r="BO31" s="392">
        <f t="shared" si="6"/>
        <v>0</v>
      </c>
      <c r="BP31" s="384"/>
      <c r="BQ31" s="389"/>
      <c r="BR31" s="390"/>
      <c r="BS31" s="390"/>
      <c r="BT31" s="390"/>
      <c r="BU31" s="390"/>
      <c r="BV31" s="391"/>
      <c r="BW31" s="391"/>
      <c r="BX31" s="391"/>
      <c r="BY31" s="392">
        <f t="shared" si="7"/>
        <v>0</v>
      </c>
      <c r="BZ31" s="384"/>
      <c r="CA31" s="389"/>
      <c r="CB31" s="390"/>
      <c r="CC31" s="390"/>
      <c r="CD31" s="390"/>
      <c r="CE31" s="390"/>
      <c r="CF31" s="391"/>
      <c r="CG31" s="391"/>
      <c r="CH31" s="391"/>
      <c r="CI31" s="392">
        <f t="shared" si="8"/>
        <v>0</v>
      </c>
      <c r="CJ31" s="48"/>
      <c r="CK31" s="418"/>
      <c r="CL31" s="418"/>
      <c r="CM31" s="80"/>
      <c r="CN31" s="80"/>
      <c r="CO31" s="80"/>
      <c r="CP31" s="419">
        <f t="shared" si="9"/>
        <v>0</v>
      </c>
    </row>
    <row r="32" spans="1:94" ht="12.75" customHeight="1">
      <c r="A32" s="114" t="s">
        <v>52</v>
      </c>
      <c r="B32" s="127" t="s">
        <v>52</v>
      </c>
      <c r="C32" s="293" t="s">
        <v>152</v>
      </c>
      <c r="D32" s="377">
        <f t="shared" si="0"/>
        <v>0</v>
      </c>
      <c r="E32" s="48"/>
      <c r="F32" s="79"/>
      <c r="G32" s="80"/>
      <c r="H32" s="80"/>
      <c r="I32" s="80"/>
      <c r="J32" s="80"/>
      <c r="K32" s="80"/>
      <c r="L32" s="80"/>
      <c r="M32" s="81"/>
      <c r="N32" s="88">
        <f t="shared" si="1"/>
        <v>0</v>
      </c>
      <c r="O32" s="48"/>
      <c r="P32" s="79"/>
      <c r="Q32" s="80"/>
      <c r="R32" s="80"/>
      <c r="S32" s="80"/>
      <c r="T32" s="80"/>
      <c r="U32" s="80"/>
      <c r="V32" s="80"/>
      <c r="W32" s="81"/>
      <c r="X32" s="384"/>
      <c r="Y32" s="393"/>
      <c r="Z32" s="394"/>
      <c r="AA32" s="394"/>
      <c r="AB32" s="394"/>
      <c r="AC32" s="394"/>
      <c r="AD32" s="395"/>
      <c r="AE32" s="395"/>
      <c r="AF32" s="395"/>
      <c r="AG32" s="392">
        <f t="shared" si="2"/>
        <v>0</v>
      </c>
      <c r="AH32" s="384"/>
      <c r="AI32" s="393"/>
      <c r="AJ32" s="394"/>
      <c r="AK32" s="394"/>
      <c r="AL32" s="394"/>
      <c r="AM32" s="394"/>
      <c r="AN32" s="395"/>
      <c r="AO32" s="395"/>
      <c r="AP32" s="395"/>
      <c r="AQ32" s="392">
        <f t="shared" si="3"/>
        <v>0</v>
      </c>
      <c r="AR32" s="384"/>
      <c r="AS32" s="392"/>
      <c r="AT32" s="384"/>
      <c r="AU32" s="393"/>
      <c r="AV32" s="394"/>
      <c r="AW32" s="394"/>
      <c r="AX32" s="394"/>
      <c r="AY32" s="394"/>
      <c r="AZ32" s="395"/>
      <c r="BA32" s="395"/>
      <c r="BB32" s="395"/>
      <c r="BC32" s="392">
        <f t="shared" si="4"/>
        <v>0</v>
      </c>
      <c r="BD32" s="384"/>
      <c r="BE32" s="392"/>
      <c r="BF32" s="384"/>
      <c r="BG32" s="393"/>
      <c r="BH32" s="394"/>
      <c r="BI32" s="392">
        <f t="shared" si="5"/>
        <v>0</v>
      </c>
      <c r="BJ32" s="384"/>
      <c r="BK32" s="394"/>
      <c r="BL32" s="394"/>
      <c r="BM32" s="394"/>
      <c r="BN32" s="395"/>
      <c r="BO32" s="392">
        <f t="shared" si="6"/>
        <v>0</v>
      </c>
      <c r="BP32" s="384"/>
      <c r="BQ32" s="393"/>
      <c r="BR32" s="394"/>
      <c r="BS32" s="394"/>
      <c r="BT32" s="394"/>
      <c r="BU32" s="394"/>
      <c r="BV32" s="395"/>
      <c r="BW32" s="395"/>
      <c r="BX32" s="395"/>
      <c r="BY32" s="392">
        <f t="shared" si="7"/>
        <v>0</v>
      </c>
      <c r="BZ32" s="384"/>
      <c r="CA32" s="393"/>
      <c r="CB32" s="394"/>
      <c r="CC32" s="394"/>
      <c r="CD32" s="394"/>
      <c r="CE32" s="394"/>
      <c r="CF32" s="395"/>
      <c r="CG32" s="395"/>
      <c r="CH32" s="395"/>
      <c r="CI32" s="392">
        <f t="shared" si="8"/>
        <v>0</v>
      </c>
      <c r="CJ32" s="48"/>
      <c r="CK32" s="418"/>
      <c r="CL32" s="421"/>
      <c r="CM32" s="422"/>
      <c r="CN32" s="80"/>
      <c r="CO32" s="80"/>
      <c r="CP32" s="419">
        <f t="shared" si="9"/>
        <v>0</v>
      </c>
    </row>
    <row r="33" spans="1:94" ht="12.75" customHeight="1">
      <c r="A33" s="114" t="s">
        <v>52</v>
      </c>
      <c r="B33" s="127" t="s">
        <v>52</v>
      </c>
      <c r="C33" s="293" t="s">
        <v>56</v>
      </c>
      <c r="D33" s="377">
        <f t="shared" si="0"/>
        <v>0</v>
      </c>
      <c r="E33" s="48"/>
      <c r="F33" s="79"/>
      <c r="G33" s="80"/>
      <c r="H33" s="80"/>
      <c r="I33" s="80"/>
      <c r="J33" s="80"/>
      <c r="K33" s="80"/>
      <c r="L33" s="80"/>
      <c r="M33" s="81"/>
      <c r="N33" s="88">
        <f t="shared" si="1"/>
        <v>0</v>
      </c>
      <c r="O33" s="48"/>
      <c r="P33" s="79"/>
      <c r="Q33" s="80"/>
      <c r="R33" s="80"/>
      <c r="S33" s="80"/>
      <c r="T33" s="80"/>
      <c r="U33" s="80"/>
      <c r="V33" s="80"/>
      <c r="W33" s="81"/>
      <c r="X33" s="384"/>
      <c r="Y33" s="393"/>
      <c r="Z33" s="394"/>
      <c r="AA33" s="394"/>
      <c r="AB33" s="394"/>
      <c r="AC33" s="394"/>
      <c r="AD33" s="395"/>
      <c r="AE33" s="395"/>
      <c r="AF33" s="396"/>
      <c r="AG33" s="397">
        <f t="shared" si="2"/>
        <v>0</v>
      </c>
      <c r="AH33" s="384"/>
      <c r="AI33" s="393"/>
      <c r="AJ33" s="394"/>
      <c r="AK33" s="394"/>
      <c r="AL33" s="394"/>
      <c r="AM33" s="394"/>
      <c r="AN33" s="395"/>
      <c r="AO33" s="395"/>
      <c r="AP33" s="396"/>
      <c r="AQ33" s="397">
        <f t="shared" si="3"/>
        <v>0</v>
      </c>
      <c r="AR33" s="384"/>
      <c r="AS33" s="397"/>
      <c r="AT33" s="384"/>
      <c r="AU33" s="393"/>
      <c r="AV33" s="394"/>
      <c r="AW33" s="394"/>
      <c r="AX33" s="394"/>
      <c r="AY33" s="394"/>
      <c r="AZ33" s="395"/>
      <c r="BA33" s="395"/>
      <c r="BB33" s="396"/>
      <c r="BC33" s="397">
        <f t="shared" si="4"/>
        <v>0</v>
      </c>
      <c r="BD33" s="384"/>
      <c r="BE33" s="397"/>
      <c r="BF33" s="384"/>
      <c r="BG33" s="393"/>
      <c r="BH33" s="394"/>
      <c r="BI33" s="392">
        <f t="shared" si="5"/>
        <v>0</v>
      </c>
      <c r="BJ33" s="384"/>
      <c r="BK33" s="394"/>
      <c r="BL33" s="394"/>
      <c r="BM33" s="394"/>
      <c r="BN33" s="396"/>
      <c r="BO33" s="397">
        <f t="shared" si="6"/>
        <v>0</v>
      </c>
      <c r="BP33" s="384"/>
      <c r="BQ33" s="393"/>
      <c r="BR33" s="394"/>
      <c r="BS33" s="394"/>
      <c r="BT33" s="394"/>
      <c r="BU33" s="394"/>
      <c r="BV33" s="395"/>
      <c r="BW33" s="395"/>
      <c r="BX33" s="396"/>
      <c r="BY33" s="397">
        <f t="shared" si="7"/>
        <v>0</v>
      </c>
      <c r="BZ33" s="384"/>
      <c r="CA33" s="393"/>
      <c r="CB33" s="394"/>
      <c r="CC33" s="394"/>
      <c r="CD33" s="394"/>
      <c r="CE33" s="394"/>
      <c r="CF33" s="395"/>
      <c r="CG33" s="395"/>
      <c r="CH33" s="396"/>
      <c r="CI33" s="397">
        <f t="shared" si="8"/>
        <v>0</v>
      </c>
      <c r="CJ33" s="48"/>
      <c r="CK33" s="418"/>
      <c r="CL33" s="421"/>
      <c r="CM33" s="422"/>
      <c r="CN33" s="80"/>
      <c r="CO33" s="80"/>
      <c r="CP33" s="419">
        <f t="shared" si="9"/>
        <v>0</v>
      </c>
    </row>
    <row r="34" spans="1:94" ht="12.75" customHeight="1">
      <c r="A34" s="114" t="s">
        <v>52</v>
      </c>
      <c r="B34" s="127">
        <v>18</v>
      </c>
      <c r="C34" s="293" t="s">
        <v>154</v>
      </c>
      <c r="D34" s="377">
        <f t="shared" si="0"/>
        <v>0</v>
      </c>
      <c r="E34" s="48"/>
      <c r="F34" s="79"/>
      <c r="G34" s="80"/>
      <c r="H34" s="80"/>
      <c r="I34" s="80"/>
      <c r="J34" s="80"/>
      <c r="K34" s="80"/>
      <c r="L34" s="80"/>
      <c r="M34" s="81"/>
      <c r="N34" s="88">
        <f t="shared" si="1"/>
        <v>0</v>
      </c>
      <c r="O34" s="48"/>
      <c r="P34" s="79"/>
      <c r="Q34" s="80"/>
      <c r="R34" s="80"/>
      <c r="S34" s="80"/>
      <c r="T34" s="80"/>
      <c r="U34" s="80"/>
      <c r="V34" s="80"/>
      <c r="W34" s="81"/>
      <c r="X34" s="384"/>
      <c r="Y34" s="389"/>
      <c r="Z34" s="390"/>
      <c r="AA34" s="390"/>
      <c r="AB34" s="390"/>
      <c r="AC34" s="390"/>
      <c r="AD34" s="391"/>
      <c r="AE34" s="391"/>
      <c r="AF34" s="398"/>
      <c r="AG34" s="397">
        <f t="shared" si="2"/>
        <v>0</v>
      </c>
      <c r="AH34" s="384"/>
      <c r="AI34" s="389"/>
      <c r="AJ34" s="390"/>
      <c r="AK34" s="390"/>
      <c r="AL34" s="390"/>
      <c r="AM34" s="390"/>
      <c r="AN34" s="391"/>
      <c r="AO34" s="391"/>
      <c r="AP34" s="398"/>
      <c r="AQ34" s="397">
        <f t="shared" si="3"/>
        <v>0</v>
      </c>
      <c r="AR34" s="384"/>
      <c r="AS34" s="397"/>
      <c r="AT34" s="384"/>
      <c r="AU34" s="389"/>
      <c r="AV34" s="390"/>
      <c r="AW34" s="390"/>
      <c r="AX34" s="390"/>
      <c r="AY34" s="390"/>
      <c r="AZ34" s="391"/>
      <c r="BA34" s="391"/>
      <c r="BB34" s="398"/>
      <c r="BC34" s="397">
        <f t="shared" si="4"/>
        <v>0</v>
      </c>
      <c r="BD34" s="384"/>
      <c r="BE34" s="397"/>
      <c r="BF34" s="384"/>
      <c r="BG34" s="389"/>
      <c r="BH34" s="390"/>
      <c r="BI34" s="392">
        <f t="shared" si="5"/>
        <v>0</v>
      </c>
      <c r="BJ34" s="384"/>
      <c r="BK34" s="394"/>
      <c r="BL34" s="394"/>
      <c r="BM34" s="394"/>
      <c r="BN34" s="396"/>
      <c r="BO34" s="413">
        <f t="shared" si="6"/>
        <v>0</v>
      </c>
      <c r="BP34" s="384"/>
      <c r="BQ34" s="389"/>
      <c r="BR34" s="390"/>
      <c r="BS34" s="390"/>
      <c r="BT34" s="390"/>
      <c r="BU34" s="390"/>
      <c r="BV34" s="391"/>
      <c r="BW34" s="391"/>
      <c r="BX34" s="398"/>
      <c r="BY34" s="397">
        <f t="shared" si="7"/>
        <v>0</v>
      </c>
      <c r="BZ34" s="384"/>
      <c r="CA34" s="389"/>
      <c r="CB34" s="390"/>
      <c r="CC34" s="390"/>
      <c r="CD34" s="390"/>
      <c r="CE34" s="390"/>
      <c r="CF34" s="391"/>
      <c r="CG34" s="391"/>
      <c r="CH34" s="398"/>
      <c r="CI34" s="397">
        <f t="shared" si="8"/>
        <v>0</v>
      </c>
      <c r="CJ34" s="48"/>
      <c r="CK34" s="79"/>
      <c r="CL34" s="418"/>
      <c r="CM34" s="80"/>
      <c r="CN34" s="80"/>
      <c r="CO34" s="80"/>
      <c r="CP34" s="419">
        <f t="shared" si="9"/>
        <v>0</v>
      </c>
    </row>
    <row r="35" spans="1:94" ht="12.75" customHeight="1">
      <c r="A35" s="114" t="s">
        <v>52</v>
      </c>
      <c r="B35" s="127">
        <v>23</v>
      </c>
      <c r="C35" s="293" t="s">
        <v>51</v>
      </c>
      <c r="D35" s="377">
        <f t="shared" si="0"/>
        <v>0</v>
      </c>
      <c r="E35" s="48"/>
      <c r="F35" s="79"/>
      <c r="G35" s="80"/>
      <c r="H35" s="80"/>
      <c r="I35" s="80"/>
      <c r="J35" s="80"/>
      <c r="K35" s="80"/>
      <c r="L35" s="80"/>
      <c r="M35" s="81"/>
      <c r="N35" s="88">
        <f t="shared" si="1"/>
        <v>0</v>
      </c>
      <c r="O35" s="48"/>
      <c r="P35" s="79"/>
      <c r="Q35" s="80"/>
      <c r="R35" s="80"/>
      <c r="S35" s="80"/>
      <c r="T35" s="80"/>
      <c r="U35" s="80"/>
      <c r="V35" s="80"/>
      <c r="W35" s="81"/>
      <c r="X35" s="384"/>
      <c r="Y35" s="389"/>
      <c r="Z35" s="390"/>
      <c r="AA35" s="390"/>
      <c r="AB35" s="390"/>
      <c r="AC35" s="390"/>
      <c r="AD35" s="391"/>
      <c r="AE35" s="391"/>
      <c r="AF35" s="398"/>
      <c r="AG35" s="397">
        <f t="shared" si="2"/>
        <v>0</v>
      </c>
      <c r="AH35" s="384"/>
      <c r="AI35" s="389"/>
      <c r="AJ35" s="390"/>
      <c r="AK35" s="390"/>
      <c r="AL35" s="390"/>
      <c r="AM35" s="390"/>
      <c r="AN35" s="391"/>
      <c r="AO35" s="391"/>
      <c r="AP35" s="398"/>
      <c r="AQ35" s="397">
        <f t="shared" si="3"/>
        <v>0</v>
      </c>
      <c r="AR35" s="384"/>
      <c r="AS35" s="397"/>
      <c r="AT35" s="384"/>
      <c r="AU35" s="389"/>
      <c r="AV35" s="390"/>
      <c r="AW35" s="390"/>
      <c r="AX35" s="390"/>
      <c r="AY35" s="390"/>
      <c r="AZ35" s="391"/>
      <c r="BA35" s="391"/>
      <c r="BB35" s="398"/>
      <c r="BC35" s="397">
        <f t="shared" si="4"/>
        <v>0</v>
      </c>
      <c r="BD35" s="384"/>
      <c r="BE35" s="397"/>
      <c r="BF35" s="384"/>
      <c r="BG35" s="389"/>
      <c r="BH35" s="390"/>
      <c r="BI35" s="392">
        <f t="shared" si="5"/>
        <v>0</v>
      </c>
      <c r="BJ35" s="384"/>
      <c r="BK35" s="390"/>
      <c r="BL35" s="390"/>
      <c r="BM35" s="390"/>
      <c r="BN35" s="398"/>
      <c r="BO35" s="397">
        <f t="shared" si="6"/>
        <v>0</v>
      </c>
      <c r="BP35" s="384"/>
      <c r="BQ35" s="389"/>
      <c r="BR35" s="390"/>
      <c r="BS35" s="390"/>
      <c r="BT35" s="390"/>
      <c r="BU35" s="390"/>
      <c r="BV35" s="391"/>
      <c r="BW35" s="391"/>
      <c r="BX35" s="398"/>
      <c r="BY35" s="397">
        <f t="shared" si="7"/>
        <v>0</v>
      </c>
      <c r="BZ35" s="384"/>
      <c r="CA35" s="389"/>
      <c r="CB35" s="390"/>
      <c r="CC35" s="390"/>
      <c r="CD35" s="390"/>
      <c r="CE35" s="390"/>
      <c r="CF35" s="391"/>
      <c r="CG35" s="391"/>
      <c r="CH35" s="398"/>
      <c r="CI35" s="397">
        <f t="shared" si="8"/>
        <v>0</v>
      </c>
      <c r="CJ35" s="48"/>
      <c r="CK35" s="79"/>
      <c r="CL35" s="418"/>
      <c r="CM35" s="80"/>
      <c r="CN35" s="80"/>
      <c r="CO35" s="80"/>
      <c r="CP35" s="419">
        <f t="shared" si="9"/>
        <v>0</v>
      </c>
    </row>
    <row r="36" spans="1:94" ht="12.75" customHeight="1">
      <c r="A36" s="114" t="s">
        <v>52</v>
      </c>
      <c r="B36" s="127">
        <v>26</v>
      </c>
      <c r="C36" s="408" t="s">
        <v>28</v>
      </c>
      <c r="D36" s="377">
        <f t="shared" si="0"/>
        <v>0</v>
      </c>
      <c r="E36" s="48"/>
      <c r="F36" s="79"/>
      <c r="G36" s="80"/>
      <c r="H36" s="80"/>
      <c r="I36" s="80"/>
      <c r="J36" s="80"/>
      <c r="K36" s="80"/>
      <c r="L36" s="80"/>
      <c r="M36" s="81"/>
      <c r="N36" s="88">
        <f t="shared" si="1"/>
        <v>0</v>
      </c>
      <c r="O36" s="48"/>
      <c r="P36" s="79"/>
      <c r="Q36" s="80"/>
      <c r="R36" s="80"/>
      <c r="S36" s="80"/>
      <c r="T36" s="80"/>
      <c r="U36" s="80"/>
      <c r="V36" s="80"/>
      <c r="W36" s="81"/>
      <c r="X36" s="384"/>
      <c r="Y36" s="389"/>
      <c r="Z36" s="390"/>
      <c r="AA36" s="390"/>
      <c r="AB36" s="390"/>
      <c r="AC36" s="390"/>
      <c r="AD36" s="391"/>
      <c r="AE36" s="391"/>
      <c r="AF36" s="398"/>
      <c r="AG36" s="397">
        <f t="shared" si="2"/>
        <v>0</v>
      </c>
      <c r="AH36" s="384"/>
      <c r="AI36" s="389"/>
      <c r="AJ36" s="390"/>
      <c r="AK36" s="390"/>
      <c r="AL36" s="390"/>
      <c r="AM36" s="390"/>
      <c r="AN36" s="391"/>
      <c r="AO36" s="391"/>
      <c r="AP36" s="398"/>
      <c r="AQ36" s="397">
        <f t="shared" si="3"/>
        <v>0</v>
      </c>
      <c r="AR36" s="384"/>
      <c r="AS36" s="397"/>
      <c r="AT36" s="384"/>
      <c r="AU36" s="389"/>
      <c r="AV36" s="390"/>
      <c r="AW36" s="390"/>
      <c r="AX36" s="390"/>
      <c r="AY36" s="390"/>
      <c r="AZ36" s="391"/>
      <c r="BA36" s="391"/>
      <c r="BB36" s="398"/>
      <c r="BC36" s="397">
        <f t="shared" si="4"/>
        <v>0</v>
      </c>
      <c r="BD36" s="384"/>
      <c r="BE36" s="397"/>
      <c r="BF36" s="384"/>
      <c r="BG36" s="389"/>
      <c r="BH36" s="390"/>
      <c r="BI36" s="392">
        <f t="shared" si="5"/>
        <v>0</v>
      </c>
      <c r="BJ36" s="384"/>
      <c r="BK36" s="390"/>
      <c r="BL36" s="390"/>
      <c r="BM36" s="390"/>
      <c r="BN36" s="398"/>
      <c r="BO36" s="397">
        <f t="shared" si="6"/>
        <v>0</v>
      </c>
      <c r="BP36" s="384"/>
      <c r="BQ36" s="389"/>
      <c r="BR36" s="390"/>
      <c r="BS36" s="390"/>
      <c r="BT36" s="390"/>
      <c r="BU36" s="390"/>
      <c r="BV36" s="391"/>
      <c r="BW36" s="391"/>
      <c r="BX36" s="398"/>
      <c r="BY36" s="397">
        <f t="shared" si="7"/>
        <v>0</v>
      </c>
      <c r="BZ36" s="384"/>
      <c r="CA36" s="389"/>
      <c r="CB36" s="390"/>
      <c r="CC36" s="390"/>
      <c r="CD36" s="390"/>
      <c r="CE36" s="390"/>
      <c r="CF36" s="391"/>
      <c r="CG36" s="391"/>
      <c r="CH36" s="398"/>
      <c r="CI36" s="397">
        <f t="shared" si="8"/>
        <v>0</v>
      </c>
      <c r="CJ36" s="48"/>
      <c r="CK36" s="79"/>
      <c r="CL36" s="418"/>
      <c r="CM36" s="80"/>
      <c r="CN36" s="80"/>
      <c r="CO36" s="80"/>
      <c r="CP36" s="419">
        <f t="shared" si="9"/>
        <v>0</v>
      </c>
    </row>
    <row r="37" spans="1:94" ht="15" thickBot="1">
      <c r="A37" s="115" t="s">
        <v>52</v>
      </c>
      <c r="B37" s="128" t="s">
        <v>52</v>
      </c>
      <c r="C37" s="294" t="s">
        <v>43</v>
      </c>
      <c r="D37" s="188">
        <f t="shared" si="0"/>
        <v>0</v>
      </c>
      <c r="E37" s="48"/>
      <c r="F37" s="83"/>
      <c r="G37" s="84"/>
      <c r="H37" s="84"/>
      <c r="I37" s="84"/>
      <c r="J37" s="84"/>
      <c r="K37" s="84"/>
      <c r="L37" s="84"/>
      <c r="M37" s="86"/>
      <c r="N37" s="89">
        <f t="shared" si="1"/>
        <v>0</v>
      </c>
      <c r="O37" s="48"/>
      <c r="P37" s="83"/>
      <c r="Q37" s="84"/>
      <c r="R37" s="84"/>
      <c r="S37" s="84"/>
      <c r="T37" s="84"/>
      <c r="U37" s="84"/>
      <c r="V37" s="84"/>
      <c r="W37" s="86"/>
      <c r="X37" s="384"/>
      <c r="Y37" s="399"/>
      <c r="Z37" s="400"/>
      <c r="AA37" s="400"/>
      <c r="AB37" s="400"/>
      <c r="AC37" s="400"/>
      <c r="AD37" s="401"/>
      <c r="AE37" s="401"/>
      <c r="AF37" s="402"/>
      <c r="AG37" s="403">
        <f t="shared" si="2"/>
        <v>0</v>
      </c>
      <c r="AH37" s="384"/>
      <c r="AI37" s="399"/>
      <c r="AJ37" s="400"/>
      <c r="AK37" s="400"/>
      <c r="AL37" s="400"/>
      <c r="AM37" s="400"/>
      <c r="AN37" s="401"/>
      <c r="AO37" s="401"/>
      <c r="AP37" s="402"/>
      <c r="AQ37" s="403">
        <f t="shared" si="3"/>
        <v>0</v>
      </c>
      <c r="AR37" s="384"/>
      <c r="AS37" s="403"/>
      <c r="AT37" s="384"/>
      <c r="AU37" s="399"/>
      <c r="AV37" s="400"/>
      <c r="AW37" s="400"/>
      <c r="AX37" s="400"/>
      <c r="AY37" s="400"/>
      <c r="AZ37" s="401"/>
      <c r="BA37" s="401"/>
      <c r="BB37" s="402"/>
      <c r="BC37" s="403">
        <f t="shared" si="4"/>
        <v>0</v>
      </c>
      <c r="BD37" s="384"/>
      <c r="BE37" s="403"/>
      <c r="BF37" s="384"/>
      <c r="BG37" s="399"/>
      <c r="BH37" s="400"/>
      <c r="BI37" s="410">
        <f t="shared" si="5"/>
        <v>0</v>
      </c>
      <c r="BJ37" s="384"/>
      <c r="BK37" s="400"/>
      <c r="BL37" s="400"/>
      <c r="BM37" s="400"/>
      <c r="BN37" s="402"/>
      <c r="BO37" s="403">
        <f t="shared" si="6"/>
        <v>0</v>
      </c>
      <c r="BP37" s="384"/>
      <c r="BQ37" s="399"/>
      <c r="BR37" s="400"/>
      <c r="BS37" s="400"/>
      <c r="BT37" s="400"/>
      <c r="BU37" s="400"/>
      <c r="BV37" s="401"/>
      <c r="BW37" s="401"/>
      <c r="BX37" s="402"/>
      <c r="BY37" s="403">
        <f t="shared" si="7"/>
        <v>0</v>
      </c>
      <c r="BZ37" s="384"/>
      <c r="CA37" s="399"/>
      <c r="CB37" s="400"/>
      <c r="CC37" s="400"/>
      <c r="CD37" s="400"/>
      <c r="CE37" s="400"/>
      <c r="CF37" s="401"/>
      <c r="CG37" s="401"/>
      <c r="CH37" s="402"/>
      <c r="CI37" s="403">
        <f t="shared" si="8"/>
        <v>0</v>
      </c>
      <c r="CJ37" s="48"/>
      <c r="CK37" s="83"/>
      <c r="CL37" s="423"/>
      <c r="CM37" s="85"/>
      <c r="CN37" s="84"/>
      <c r="CO37" s="85"/>
      <c r="CP37" s="424">
        <f t="shared" si="9"/>
        <v>0</v>
      </c>
    </row>
    <row r="38" spans="1:94" ht="15">
      <c r="A38" s="145"/>
      <c r="B38" s="146"/>
      <c r="C38" s="77"/>
      <c r="D38" s="144"/>
      <c r="E38" s="286"/>
      <c r="F38" s="22"/>
      <c r="G38" s="22"/>
      <c r="H38" s="23"/>
      <c r="I38" s="36"/>
      <c r="J38" s="24"/>
      <c r="K38" s="25"/>
      <c r="L38" s="25"/>
      <c r="M38" s="25" t="s">
        <v>101</v>
      </c>
      <c r="N38" s="445">
        <f>SUM(N4:N37)</f>
        <v>230</v>
      </c>
      <c r="O38" s="375" t="s">
        <v>702</v>
      </c>
      <c r="R38" s="23"/>
      <c r="S38" s="36"/>
      <c r="T38" s="24"/>
      <c r="U38" s="25"/>
      <c r="V38" s="25"/>
      <c r="W38" s="25"/>
      <c r="CJ38" s="25"/>
      <c r="CK38" s="432" t="s">
        <v>317</v>
      </c>
      <c r="CL38" s="28"/>
      <c r="CM38" s="28"/>
      <c r="CN38" s="28"/>
      <c r="CO38" s="38"/>
      <c r="CP38" s="25"/>
    </row>
    <row r="39" spans="2:93" ht="12.75">
      <c r="B39" s="117"/>
      <c r="C39" s="77"/>
      <c r="D39" s="133"/>
      <c r="F39" s="55">
        <f>SUM(F4:F37)</f>
        <v>22</v>
      </c>
      <c r="G39" s="55">
        <f aca="true" t="shared" si="10" ref="G39:M39">SUM(G4:G37)</f>
        <v>8</v>
      </c>
      <c r="H39" s="55">
        <f t="shared" si="10"/>
        <v>54</v>
      </c>
      <c r="I39" s="54">
        <f t="shared" si="10"/>
        <v>12</v>
      </c>
      <c r="J39" s="55">
        <f t="shared" si="10"/>
        <v>58</v>
      </c>
      <c r="K39" s="55">
        <f t="shared" si="10"/>
        <v>9</v>
      </c>
      <c r="L39" s="55">
        <f t="shared" si="10"/>
        <v>50</v>
      </c>
      <c r="M39" s="55">
        <f t="shared" si="10"/>
        <v>17</v>
      </c>
      <c r="N39" s="18"/>
      <c r="O39" s="372" t="s">
        <v>489</v>
      </c>
      <c r="P39" s="275"/>
      <c r="Q39" s="22"/>
      <c r="R39" s="18"/>
      <c r="S39" s="37"/>
      <c r="W39" s="18"/>
      <c r="CJ39" s="21"/>
      <c r="CK39" s="21"/>
      <c r="CL39" s="21"/>
      <c r="CM39" s="21"/>
      <c r="CN39" s="21"/>
      <c r="CO39" s="39"/>
    </row>
    <row r="40" spans="2:93" ht="12.75">
      <c r="B40" s="129"/>
      <c r="C40" s="189" t="s">
        <v>75</v>
      </c>
      <c r="D40" s="426" t="s">
        <v>823</v>
      </c>
      <c r="E40" s="288"/>
      <c r="F40" s="28"/>
      <c r="G40" s="28"/>
      <c r="H40" s="28"/>
      <c r="I40" s="298"/>
      <c r="M40" s="25"/>
      <c r="N40" s="25"/>
      <c r="O40" s="372" t="s">
        <v>589</v>
      </c>
      <c r="P40" s="275"/>
      <c r="Q40" s="18"/>
      <c r="R40" s="28"/>
      <c r="S40" s="38"/>
      <c r="W40" s="25"/>
      <c r="CJ40" s="21"/>
      <c r="CK40" s="21"/>
      <c r="CL40" s="21"/>
      <c r="CM40" s="21"/>
      <c r="CN40" s="21"/>
      <c r="CO40" s="39"/>
    </row>
    <row r="41" spans="1:93" ht="12.75">
      <c r="A41" s="535" t="s">
        <v>395</v>
      </c>
      <c r="B41" s="536"/>
      <c r="C41" s="537"/>
      <c r="D41" s="134"/>
      <c r="E41" s="289"/>
      <c r="F41" s="21"/>
      <c r="G41" s="21"/>
      <c r="H41" s="21"/>
      <c r="I41" s="299"/>
      <c r="L41" s="21" t="s">
        <v>636</v>
      </c>
      <c r="M41" s="21">
        <f>SUM(F39+H39+J39+L39)</f>
        <v>184</v>
      </c>
      <c r="O41" s="372" t="s">
        <v>590</v>
      </c>
      <c r="P41" s="275"/>
      <c r="Q41" s="28"/>
      <c r="R41" s="21"/>
      <c r="S41" s="39"/>
      <c r="CJ41" s="21"/>
      <c r="CK41" s="21"/>
      <c r="CL41" s="21"/>
      <c r="CM41" s="21"/>
      <c r="CN41" s="21"/>
      <c r="CO41" s="39"/>
    </row>
    <row r="42" spans="1:93" ht="12.75">
      <c r="A42" s="538"/>
      <c r="B42" s="539"/>
      <c r="C42" s="540"/>
      <c r="D42" s="134"/>
      <c r="E42" s="289"/>
      <c r="F42" s="21"/>
      <c r="G42" s="21"/>
      <c r="H42" s="21"/>
      <c r="I42" s="299"/>
      <c r="L42" s="19" t="s">
        <v>637</v>
      </c>
      <c r="M42" s="19">
        <f>SUM(G39+I39+K39+M39)</f>
        <v>46</v>
      </c>
      <c r="O42" s="372" t="s">
        <v>591</v>
      </c>
      <c r="P42" s="275"/>
      <c r="Q42" s="21"/>
      <c r="R42" s="21"/>
      <c r="S42" s="39"/>
      <c r="CJ42" s="21"/>
      <c r="CK42" s="21"/>
      <c r="CL42" s="21"/>
      <c r="CM42" s="21"/>
      <c r="CN42" s="21"/>
      <c r="CO42" s="39"/>
    </row>
    <row r="43" spans="4:93" ht="12.75">
      <c r="D43" s="134"/>
      <c r="E43" s="273"/>
      <c r="F43" s="155"/>
      <c r="G43" s="21"/>
      <c r="H43" s="21"/>
      <c r="I43" s="299"/>
      <c r="O43" s="372" t="s">
        <v>632</v>
      </c>
      <c r="P43" s="373"/>
      <c r="Q43" s="121"/>
      <c r="R43" s="21"/>
      <c r="S43" s="39"/>
      <c r="CJ43" s="21"/>
      <c r="CK43" s="21"/>
      <c r="CL43" s="21"/>
      <c r="CM43" s="21"/>
      <c r="CN43" s="21"/>
      <c r="CO43" s="39"/>
    </row>
    <row r="44" spans="1:94" ht="12.75">
      <c r="A44" s="150" t="s">
        <v>235</v>
      </c>
      <c r="B44" s="121"/>
      <c r="C44" s="151"/>
      <c r="D44" s="122"/>
      <c r="E44" s="273"/>
      <c r="F44" s="155"/>
      <c r="G44" s="21"/>
      <c r="H44" s="21"/>
      <c r="I44" s="299"/>
      <c r="K44" s="27"/>
      <c r="O44" s="21"/>
      <c r="P44" s="21"/>
      <c r="Q44" s="21"/>
      <c r="R44" s="21"/>
      <c r="S44" s="39"/>
      <c r="U44" s="27"/>
      <c r="CJ44" s="21"/>
      <c r="CK44" s="21"/>
      <c r="CL44" s="21"/>
      <c r="CM44" s="21"/>
      <c r="CN44" s="21"/>
      <c r="CO44" s="39"/>
      <c r="CP44" s="21"/>
    </row>
    <row r="45" spans="1:93" ht="12.75">
      <c r="A45" s="152" t="s">
        <v>383</v>
      </c>
      <c r="B45" s="121"/>
      <c r="C45" s="153"/>
      <c r="D45" s="122"/>
      <c r="E45" s="273"/>
      <c r="F45" s="155"/>
      <c r="G45" s="21"/>
      <c r="H45" s="21"/>
      <c r="I45" s="299"/>
      <c r="O45" s="21"/>
      <c r="P45" s="21"/>
      <c r="Q45" s="21"/>
      <c r="R45" s="21"/>
      <c r="S45" s="39"/>
      <c r="CJ45" s="21"/>
      <c r="CK45" s="21"/>
      <c r="CL45" s="21"/>
      <c r="CM45" s="21"/>
      <c r="CN45" s="21"/>
      <c r="CO45" s="39"/>
    </row>
    <row r="46" spans="1:21" ht="12.75">
      <c r="A46" s="152" t="s">
        <v>236</v>
      </c>
      <c r="B46" s="121"/>
      <c r="C46" s="153"/>
      <c r="D46" s="122"/>
      <c r="E46" s="289"/>
      <c r="F46" s="21"/>
      <c r="G46" s="21"/>
      <c r="H46" s="21"/>
      <c r="I46" s="299"/>
      <c r="K46" s="21"/>
      <c r="O46" s="21"/>
      <c r="P46" s="21"/>
      <c r="Q46" s="21"/>
      <c r="R46" s="21"/>
      <c r="S46" s="39"/>
      <c r="U46" s="21"/>
    </row>
    <row r="47" spans="3:23" ht="12.75">
      <c r="C47" s="26"/>
      <c r="D47" s="135"/>
      <c r="E47" s="289"/>
      <c r="F47" s="21"/>
      <c r="G47" s="21"/>
      <c r="H47" s="21"/>
      <c r="I47" s="299"/>
      <c r="M47" s="21"/>
      <c r="N47" s="21"/>
      <c r="O47" s="21"/>
      <c r="P47" s="21"/>
      <c r="Q47" s="21"/>
      <c r="R47" s="21"/>
      <c r="S47" s="39"/>
      <c r="W47" s="21"/>
    </row>
    <row r="48" spans="3:19" ht="12.75">
      <c r="C48" s="130" t="s">
        <v>703</v>
      </c>
      <c r="D48" s="134">
        <f>SUM(D4:D47)</f>
        <v>2937</v>
      </c>
      <c r="E48" s="289"/>
      <c r="H48" s="21"/>
      <c r="I48" s="299"/>
      <c r="O48" s="21"/>
      <c r="P48" s="21"/>
      <c r="Q48" s="21"/>
      <c r="R48" s="21"/>
      <c r="S48" s="39"/>
    </row>
    <row r="49" ht="12.75">
      <c r="I49" s="300"/>
    </row>
    <row r="50" ht="12.75">
      <c r="I50" s="300"/>
    </row>
    <row r="51" ht="12.75">
      <c r="I51" s="300"/>
    </row>
    <row r="52" ht="12.75">
      <c r="I52" s="300"/>
    </row>
    <row r="53" ht="12.75">
      <c r="I53" s="300"/>
    </row>
    <row r="54" ht="12.75">
      <c r="I54" s="300"/>
    </row>
    <row r="55" ht="12.75">
      <c r="I55" s="300"/>
    </row>
    <row r="56" ht="12.75">
      <c r="I56" s="300"/>
    </row>
    <row r="57" ht="12.75">
      <c r="I57" s="300"/>
    </row>
    <row r="58" ht="12.75">
      <c r="I58" s="300"/>
    </row>
  </sheetData>
  <sheetProtection/>
  <mergeCells count="18">
    <mergeCell ref="BE1:BE3"/>
    <mergeCell ref="BG1:BI2"/>
    <mergeCell ref="A1:A3"/>
    <mergeCell ref="B1:B3"/>
    <mergeCell ref="F1:M2"/>
    <mergeCell ref="N1:N3"/>
    <mergeCell ref="P1:W2"/>
    <mergeCell ref="D2:D3"/>
    <mergeCell ref="BK1:BO2"/>
    <mergeCell ref="BQ1:BY2"/>
    <mergeCell ref="CA1:CI2"/>
    <mergeCell ref="A41:C42"/>
    <mergeCell ref="CK1:CO2"/>
    <mergeCell ref="CP1:CP3"/>
    <mergeCell ref="Y1:AG2"/>
    <mergeCell ref="AI1:AQ2"/>
    <mergeCell ref="AS1:AS3"/>
    <mergeCell ref="AU1:B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&amp;C&amp;"Arial,Gras"&amp;28MERITE ECOLES DE GOLF 2021</oddHeader>
    <oddFooter>&amp;LBernard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Bernard</cp:lastModifiedBy>
  <cp:lastPrinted>2022-11-08T09:57:33Z</cp:lastPrinted>
  <dcterms:created xsi:type="dcterms:W3CDTF">1999-06-03T10:09:06Z</dcterms:created>
  <dcterms:modified xsi:type="dcterms:W3CDTF">2022-11-08T10:42:06Z</dcterms:modified>
  <cp:category/>
  <cp:version/>
  <cp:contentType/>
  <cp:contentStatus/>
</cp:coreProperties>
</file>